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F2146F95-71EA-4082-97BF-19578E0B1486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 Orçamentária" sheetId="17" r:id="rId1"/>
  </sheets>
  <definedNames>
    <definedName name="A" localSheetId="0">#REF!</definedName>
    <definedName name="A">#REF!</definedName>
    <definedName name="_xlnm.Print_Area" localSheetId="0">'Planilha Orçamentária'!$A$1:$J$358</definedName>
    <definedName name="JR_PAGE_ANCHOR_0_1" localSheetId="0">'Planilha Orçamentária'!#REF!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'Planilha Orçamentária'!$1:$8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7" l="1"/>
  <c r="I20" i="17"/>
  <c r="I290" i="17"/>
  <c r="I14" i="17"/>
  <c r="I233" i="17"/>
  <c r="I263" i="17"/>
  <c r="I277" i="17"/>
  <c r="I291" i="17"/>
  <c r="I295" i="17" l="1"/>
  <c r="I293" i="17"/>
  <c r="I294" i="17" s="1"/>
  <c r="I289" i="17"/>
  <c r="I287" i="17"/>
  <c r="I286" i="17"/>
  <c r="I285" i="17"/>
  <c r="I283" i="17"/>
  <c r="I282" i="17"/>
  <c r="I281" i="17"/>
  <c r="I280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2" i="17"/>
  <c r="I261" i="17"/>
  <c r="I260" i="17"/>
  <c r="I258" i="17"/>
  <c r="I257" i="17"/>
  <c r="I256" i="17"/>
  <c r="I255" i="17"/>
  <c r="I254" i="17"/>
  <c r="I253" i="17"/>
  <c r="I251" i="17"/>
  <c r="I250" i="17"/>
  <c r="I249" i="17"/>
  <c r="I248" i="17"/>
  <c r="I246" i="17"/>
  <c r="I245" i="17"/>
  <c r="I244" i="17"/>
  <c r="I242" i="17"/>
  <c r="I241" i="17"/>
  <c r="I240" i="17"/>
  <c r="I239" i="17"/>
  <c r="I238" i="17"/>
  <c r="I236" i="17"/>
  <c r="I232" i="17"/>
  <c r="I231" i="17"/>
  <c r="I230" i="17"/>
  <c r="I228" i="17"/>
  <c r="I227" i="17"/>
  <c r="I226" i="17"/>
  <c r="I225" i="17"/>
  <c r="I224" i="17"/>
  <c r="I220" i="17"/>
  <c r="I218" i="17"/>
  <c r="I214" i="17"/>
  <c r="I212" i="17"/>
  <c r="I210" i="17"/>
  <c r="I206" i="17"/>
  <c r="I204" i="17"/>
  <c r="I203" i="17"/>
  <c r="I202" i="17"/>
  <c r="I201" i="17"/>
  <c r="I200" i="17"/>
  <c r="I196" i="17"/>
  <c r="I194" i="17"/>
  <c r="I193" i="17"/>
  <c r="I192" i="17"/>
  <c r="I188" i="17"/>
  <c r="I187" i="17"/>
  <c r="I186" i="17"/>
  <c r="I184" i="17"/>
  <c r="I183" i="17"/>
  <c r="I182" i="17"/>
  <c r="I180" i="17"/>
  <c r="I179" i="17"/>
  <c r="I178" i="17"/>
  <c r="I177" i="17"/>
  <c r="I176" i="17"/>
  <c r="I172" i="17"/>
  <c r="I170" i="17"/>
  <c r="I168" i="17"/>
  <c r="I166" i="17"/>
  <c r="I165" i="17"/>
  <c r="I161" i="17"/>
  <c r="I160" i="17"/>
  <c r="I159" i="17"/>
  <c r="I157" i="17"/>
  <c r="I156" i="17"/>
  <c r="I154" i="17"/>
  <c r="I152" i="17"/>
  <c r="I150" i="17"/>
  <c r="I148" i="17"/>
  <c r="I147" i="17"/>
  <c r="I146" i="17"/>
  <c r="I145" i="17"/>
  <c r="I144" i="17"/>
  <c r="I142" i="17"/>
  <c r="I141" i="17"/>
  <c r="I140" i="17"/>
  <c r="I139" i="17"/>
  <c r="I137" i="17"/>
  <c r="I136" i="17"/>
  <c r="I135" i="17"/>
  <c r="I134" i="17"/>
  <c r="I133" i="17"/>
  <c r="I132" i="17"/>
  <c r="I130" i="17"/>
  <c r="I129" i="17"/>
  <c r="I128" i="17"/>
  <c r="I126" i="17"/>
  <c r="I125" i="17"/>
  <c r="I123" i="17"/>
  <c r="I121" i="17"/>
  <c r="I120" i="17"/>
  <c r="I119" i="17"/>
  <c r="I117" i="17"/>
  <c r="I116" i="17"/>
  <c r="I114" i="17"/>
  <c r="I113" i="17"/>
  <c r="I112" i="17"/>
  <c r="I111" i="17"/>
  <c r="I110" i="17"/>
  <c r="I109" i="17"/>
  <c r="I107" i="17"/>
  <c r="I106" i="17"/>
  <c r="I102" i="17"/>
  <c r="I101" i="17"/>
  <c r="I100" i="17"/>
  <c r="I99" i="17"/>
  <c r="I98" i="17"/>
  <c r="I97" i="17"/>
  <c r="I95" i="17"/>
  <c r="I94" i="17"/>
  <c r="I93" i="17"/>
  <c r="I92" i="17"/>
  <c r="I91" i="17"/>
  <c r="I90" i="17"/>
  <c r="I89" i="17"/>
  <c r="I88" i="17"/>
  <c r="I87" i="17"/>
  <c r="I86" i="17"/>
  <c r="I84" i="17"/>
  <c r="I83" i="17"/>
  <c r="I82" i="17"/>
  <c r="I81" i="17"/>
  <c r="I80" i="17"/>
  <c r="I79" i="17"/>
  <c r="I77" i="17"/>
  <c r="I76" i="17"/>
  <c r="I75" i="17"/>
  <c r="I74" i="17"/>
  <c r="I72" i="17"/>
  <c r="I71" i="17"/>
  <c r="I70" i="17"/>
  <c r="I68" i="17"/>
  <c r="I66" i="17"/>
  <c r="I65" i="17"/>
  <c r="I64" i="17"/>
  <c r="I62" i="17"/>
  <c r="I61" i="17"/>
  <c r="I60" i="17"/>
  <c r="I58" i="17"/>
  <c r="I57" i="17"/>
  <c r="I56" i="17"/>
  <c r="I54" i="17"/>
  <c r="I53" i="17"/>
  <c r="I52" i="17"/>
  <c r="I51" i="17"/>
  <c r="I50" i="17"/>
  <c r="I46" i="17"/>
  <c r="I44" i="17"/>
  <c r="I43" i="17"/>
  <c r="I42" i="17"/>
  <c r="I41" i="17"/>
  <c r="I39" i="17"/>
  <c r="I38" i="17"/>
  <c r="I37" i="17"/>
  <c r="I36" i="17"/>
  <c r="I32" i="17"/>
  <c r="I31" i="17"/>
  <c r="I30" i="17"/>
  <c r="I29" i="17"/>
  <c r="I27" i="17"/>
  <c r="I26" i="17"/>
  <c r="I25" i="17"/>
  <c r="I24" i="17"/>
  <c r="I23" i="17"/>
  <c r="I19" i="17"/>
  <c r="I18" i="17"/>
  <c r="I17" i="17"/>
  <c r="I16" i="17"/>
  <c r="I13" i="17"/>
  <c r="I12" i="17"/>
  <c r="I11" i="17"/>
  <c r="I10" i="17"/>
  <c r="I207" i="17" l="1"/>
  <c r="I197" i="17"/>
  <c r="I173" i="17"/>
  <c r="I189" i="17"/>
  <c r="I47" i="17"/>
  <c r="I162" i="17"/>
  <c r="I221" i="17"/>
  <c r="I103" i="17"/>
  <c r="I215" i="17"/>
  <c r="J88" i="17" l="1"/>
  <c r="K44" i="17" l="1"/>
  <c r="J84" i="17" l="1"/>
  <c r="J83" i="17"/>
  <c r="J188" i="17"/>
  <c r="J184" i="17"/>
  <c r="J183" i="17"/>
  <c r="J249" i="17"/>
  <c r="J228" i="17"/>
  <c r="J224" i="17"/>
  <c r="J227" i="17"/>
  <c r="J250" i="17"/>
  <c r="J251" i="17"/>
  <c r="J226" i="17"/>
  <c r="J280" i="17"/>
  <c r="J290" i="17"/>
  <c r="J289" i="17"/>
  <c r="J287" i="17"/>
  <c r="J285" i="17"/>
  <c r="J282" i="17"/>
  <c r="J286" i="17"/>
  <c r="J283" i="17"/>
  <c r="J46" i="17"/>
  <c r="J10" i="17"/>
  <c r="J232" i="17"/>
  <c r="J230" i="17"/>
  <c r="J231" i="17"/>
  <c r="J187" i="17"/>
  <c r="J172" i="17"/>
  <c r="J168" i="17"/>
  <c r="J166" i="17"/>
  <c r="J170" i="17"/>
  <c r="J93" i="17"/>
  <c r="J109" i="17"/>
  <c r="J125" i="17"/>
  <c r="J133" i="17"/>
  <c r="J107" i="17"/>
  <c r="J117" i="17"/>
  <c r="J130" i="17"/>
  <c r="J132" i="17"/>
  <c r="J145" i="17"/>
  <c r="J116" i="17"/>
  <c r="J129" i="17"/>
  <c r="J142" i="17"/>
  <c r="J144" i="17"/>
  <c r="J120" i="17"/>
  <c r="J137" i="17"/>
  <c r="J152" i="17"/>
  <c r="J119" i="17"/>
  <c r="J139" i="17"/>
  <c r="J111" i="17"/>
  <c r="J135" i="17"/>
  <c r="J161" i="17"/>
  <c r="J134" i="17"/>
  <c r="J146" i="17"/>
  <c r="J106" i="17"/>
  <c r="J110" i="17"/>
  <c r="J114" i="17"/>
  <c r="J121" i="17"/>
  <c r="J128" i="17"/>
  <c r="J141" i="17"/>
  <c r="J150" i="17"/>
  <c r="J113" i="17"/>
  <c r="J140" i="17"/>
  <c r="J112" i="17"/>
  <c r="J136" i="17"/>
  <c r="J154" i="17"/>
  <c r="J123" i="17"/>
  <c r="J148" i="17"/>
  <c r="J126" i="17"/>
  <c r="J147" i="17"/>
  <c r="J81" i="17"/>
  <c r="J44" i="17"/>
  <c r="J99" i="17"/>
  <c r="J90" i="17"/>
  <c r="J70" i="17"/>
  <c r="J61" i="17"/>
  <c r="J53" i="17"/>
  <c r="J275" i="17"/>
  <c r="J267" i="17"/>
  <c r="J260" i="17"/>
  <c r="J241" i="17"/>
  <c r="J218" i="17"/>
  <c r="J201" i="17"/>
  <c r="J193" i="17"/>
  <c r="J177" i="17"/>
  <c r="J42" i="17"/>
  <c r="J27" i="17"/>
  <c r="J16" i="17"/>
  <c r="J11" i="17"/>
  <c r="J94" i="17"/>
  <c r="J65" i="17"/>
  <c r="J56" i="17"/>
  <c r="J236" i="17"/>
  <c r="J214" i="17"/>
  <c r="J30" i="17"/>
  <c r="J157" i="17"/>
  <c r="J102" i="17"/>
  <c r="J270" i="17"/>
  <c r="J244" i="17"/>
  <c r="J204" i="17"/>
  <c r="J180" i="17"/>
  <c r="J37" i="17"/>
  <c r="J82" i="17"/>
  <c r="J255" i="17"/>
  <c r="J196" i="17"/>
  <c r="J19" i="17"/>
  <c r="J25" i="17"/>
  <c r="J75" i="17"/>
  <c r="J210" i="17"/>
  <c r="J26" i="17"/>
  <c r="J293" i="17"/>
  <c r="J294" i="17" s="1"/>
  <c r="J17" i="17"/>
  <c r="J13" i="17"/>
  <c r="J92" i="17"/>
  <c r="J238" i="17"/>
  <c r="J68" i="17"/>
  <c r="J192" i="17"/>
  <c r="J266" i="17"/>
  <c r="J62" i="17"/>
  <c r="J202" i="17"/>
  <c r="J54" i="17"/>
  <c r="J101" i="17"/>
  <c r="J18" i="17"/>
  <c r="J97" i="17"/>
  <c r="J91" i="17"/>
  <c r="J268" i="17"/>
  <c r="J178" i="17"/>
  <c r="J261" i="17"/>
  <c r="J253" i="17"/>
  <c r="J271" i="17"/>
  <c r="J86" i="17"/>
  <c r="J43" i="17"/>
  <c r="J31" i="17"/>
  <c r="J57" i="17"/>
  <c r="J246" i="17"/>
  <c r="J76" i="17"/>
  <c r="J200" i="17"/>
  <c r="J274" i="17"/>
  <c r="J52" i="17"/>
  <c r="J12" i="17"/>
  <c r="J100" i="17"/>
  <c r="J212" i="17"/>
  <c r="J71" i="17"/>
  <c r="J262" i="17"/>
  <c r="J29" i="17"/>
  <c r="J23" i="17"/>
  <c r="J186" i="17"/>
  <c r="J66" i="17"/>
  <c r="J24" i="17"/>
  <c r="J257" i="17"/>
  <c r="J239" i="17"/>
  <c r="J87" i="17"/>
  <c r="J41" i="17"/>
  <c r="J60" i="17"/>
  <c r="J194" i="17"/>
  <c r="J79" i="17"/>
  <c r="J269" i="17"/>
  <c r="J156" i="17"/>
  <c r="J36" i="17"/>
  <c r="J165" i="17"/>
  <c r="J38" i="17"/>
  <c r="J74" i="17"/>
  <c r="J32" i="17"/>
  <c r="J242" i="17"/>
  <c r="J225" i="17"/>
  <c r="J272" i="17"/>
  <c r="J50" i="17"/>
  <c r="J160" i="17"/>
  <c r="J258" i="17"/>
  <c r="J176" i="17"/>
  <c r="J77" i="17"/>
  <c r="J95" i="17"/>
  <c r="J265" i="17"/>
  <c r="J273" i="17"/>
  <c r="J179" i="17"/>
  <c r="J58" i="17"/>
  <c r="J240" i="17"/>
  <c r="J276" i="17"/>
  <c r="J248" i="17"/>
  <c r="J254" i="17"/>
  <c r="J182" i="17"/>
  <c r="J51" i="17"/>
  <c r="J64" i="17"/>
  <c r="J245" i="17"/>
  <c r="J39" i="17"/>
  <c r="J72" i="17"/>
  <c r="J281" i="17"/>
  <c r="J98" i="17"/>
  <c r="J220" i="17"/>
  <c r="J256" i="17"/>
  <c r="J159" i="17"/>
  <c r="J203" i="17"/>
  <c r="J80" i="17"/>
  <c r="J206" i="17"/>
  <c r="J89" i="17"/>
  <c r="J20" i="17" l="1"/>
  <c r="J14" i="17"/>
  <c r="J47" i="17"/>
  <c r="J33" i="17"/>
  <c r="J173" i="17"/>
  <c r="J162" i="17"/>
  <c r="J197" i="17"/>
  <c r="J189" i="17"/>
  <c r="J207" i="17"/>
  <c r="J215" i="17"/>
  <c r="J221" i="17"/>
  <c r="J233" i="17"/>
  <c r="J263" i="17"/>
  <c r="J277" i="17"/>
  <c r="J291" i="17"/>
  <c r="J103" i="17"/>
  <c r="J295" i="17" l="1"/>
</calcChain>
</file>

<file path=xl/sharedStrings.xml><?xml version="1.0" encoding="utf-8"?>
<sst xmlns="http://schemas.openxmlformats.org/spreadsheetml/2006/main" count="1170" uniqueCount="734">
  <si>
    <t xml:space="preserve">ITEM </t>
  </si>
  <si>
    <t>UNID</t>
  </si>
  <si>
    <t>CÓDIGO</t>
  </si>
  <si>
    <t>FONTE</t>
  </si>
  <si>
    <t>QUANTIDADE</t>
  </si>
  <si>
    <r>
      <rPr>
        <b/>
        <sz val="13"/>
        <rFont val="Arial"/>
        <family val="2"/>
      </rPr>
      <t>SERVIÇOS PRELIMINARES</t>
    </r>
  </si>
  <si>
    <r>
      <rPr>
        <b/>
        <sz val="13"/>
        <rFont val="Arial"/>
        <family val="2"/>
      </rPr>
      <t>ESQUADRIAS</t>
    </r>
  </si>
  <si>
    <r>
      <rPr>
        <b/>
        <sz val="13"/>
        <rFont val="Arial"/>
        <family val="2"/>
      </rPr>
      <t>SUPERESTRUTURA</t>
    </r>
  </si>
  <si>
    <r>
      <rPr>
        <b/>
        <sz val="13"/>
        <rFont val="Arial"/>
        <family val="2"/>
      </rPr>
      <t>FUNDAÇÕES</t>
    </r>
  </si>
  <si>
    <r>
      <rPr>
        <b/>
        <sz val="13"/>
        <rFont val="Arial"/>
        <family val="2"/>
      </rPr>
      <t>MOVIMENTO DE TERRAS PARA FUNDAÇÕES</t>
    </r>
  </si>
  <si>
    <r>
      <rPr>
        <b/>
        <sz val="13"/>
        <rFont val="Arial"/>
        <family val="2"/>
      </rPr>
      <t>SISTEMAS DE COBERTURA</t>
    </r>
  </si>
  <si>
    <r>
      <rPr>
        <b/>
        <sz val="13"/>
        <rFont val="Arial"/>
        <family val="2"/>
      </rPr>
      <t>REVESTIMENTOS INTERNOS E EXTERNOS</t>
    </r>
  </si>
  <si>
    <r>
      <rPr>
        <b/>
        <sz val="13"/>
        <rFont val="Arial"/>
        <family val="2"/>
      </rPr>
      <t>SISTEMAS DE PISOS</t>
    </r>
  </si>
  <si>
    <r>
      <rPr>
        <b/>
        <sz val="13"/>
        <rFont val="Arial"/>
        <family val="2"/>
      </rPr>
      <t>PINTURAS E ACABAMENTOS</t>
    </r>
  </si>
  <si>
    <t>VALOR UNITÁRIO SEM BDI</t>
  </si>
  <si>
    <t>VALOR UNITÁRIO COM BDI</t>
  </si>
  <si>
    <t>VALOR TOTAL</t>
  </si>
  <si>
    <t>% DO VALOR TOTAL</t>
  </si>
  <si>
    <t>SINAPI</t>
  </si>
  <si>
    <t>SEINFRA</t>
  </si>
  <si>
    <t>ORSE</t>
  </si>
  <si>
    <t xml:space="preserve"> 94221 </t>
  </si>
  <si>
    <t xml:space="preserve"> 87881 </t>
  </si>
  <si>
    <t xml:space="preserve"> 87251 </t>
  </si>
  <si>
    <t xml:space="preserve"> 89401 </t>
  </si>
  <si>
    <t xml:space="preserve"> 89447 </t>
  </si>
  <si>
    <t xml:space="preserve"> 89449 </t>
  </si>
  <si>
    <t xml:space="preserve"> 89383 </t>
  </si>
  <si>
    <t xml:space="preserve"> 94497 </t>
  </si>
  <si>
    <t xml:space="preserve"> 89711 </t>
  </si>
  <si>
    <t xml:space="preserve"> 89712 </t>
  </si>
  <si>
    <t xml:space="preserve"> 89713 </t>
  </si>
  <si>
    <t xml:space="preserve"> 95470 </t>
  </si>
  <si>
    <t xml:space="preserve"> 99635 </t>
  </si>
  <si>
    <t xml:space="preserve"> 86931 </t>
  </si>
  <si>
    <t xml:space="preserve"> 101875 </t>
  </si>
  <si>
    <t xml:space="preserve"> 100560 </t>
  </si>
  <si>
    <t xml:space="preserve"> 93654 </t>
  </si>
  <si>
    <t xml:space="preserve"> 93655 </t>
  </si>
  <si>
    <t xml:space="preserve"> 93671 </t>
  </si>
  <si>
    <t xml:space="preserve"> 93656 </t>
  </si>
  <si>
    <t xml:space="preserve"> 91926 </t>
  </si>
  <si>
    <t xml:space="preserve"> 91928 </t>
  </si>
  <si>
    <t xml:space="preserve"> 91930 </t>
  </si>
  <si>
    <t xml:space="preserve"> 91932 </t>
  </si>
  <si>
    <t xml:space="preserve"> 98281 </t>
  </si>
  <si>
    <t xml:space="preserve"> C0560 </t>
  </si>
  <si>
    <t xml:space="preserve"> 91953 </t>
  </si>
  <si>
    <t xml:space="preserve"> 91959 </t>
  </si>
  <si>
    <t xml:space="preserve"> 98463 </t>
  </si>
  <si>
    <t xml:space="preserve"> 96973 </t>
  </si>
  <si>
    <t xml:space="preserve"> C2457 </t>
  </si>
  <si>
    <t>BASE DE PREÇOS:</t>
  </si>
  <si>
    <t>028 - CEARÁ</t>
  </si>
  <si>
    <t>SICRO 3</t>
  </si>
  <si>
    <t>BDI = 25%</t>
  </si>
  <si>
    <t>ENCARGOS SOCIAIS</t>
  </si>
  <si>
    <t>NÃO DESONERADO</t>
  </si>
  <si>
    <t>Placa de obra em chapa zincada, instalada</t>
  </si>
  <si>
    <t>m²</t>
  </si>
  <si>
    <t>Barracão para escritório de obra porte pequeno s=25,41m²</t>
  </si>
  <si>
    <t>Locação de construção de edificação com gabarito de madeira</t>
  </si>
  <si>
    <t>Ligação provisória de energia elétrica em canteiro de obra</t>
  </si>
  <si>
    <t>und</t>
  </si>
  <si>
    <t>Escavação manual de vala ou cava em material de 1ª categoria, profundidade até 1,50m</t>
  </si>
  <si>
    <t>m³</t>
  </si>
  <si>
    <t>Apiloamento manual de fundo de vala</t>
  </si>
  <si>
    <t>Reaterro manual de valas, com compactação utilizando sêpo, sem controle do grau de compactação</t>
  </si>
  <si>
    <t>Aterro interno com apiloamento com transporte em carrinho de mão</t>
  </si>
  <si>
    <t>SAPATAS</t>
  </si>
  <si>
    <t>Lastro de concreto magro, e=3,0 cm-reparo mecânico - inclusive aditivo, conforme projeto.</t>
  </si>
  <si>
    <t>Armação de aço CA-60, diâmetro 5.0mm, incluso fornecimento, corte, dobra e colocação.</t>
  </si>
  <si>
    <t>kg</t>
  </si>
  <si>
    <t>Armação de aço CA-50, diâmetro 10.0mm, incluso fornecimento, corte, dobra e colocação.</t>
  </si>
  <si>
    <t>Concreto armado fck=25MPa fabricado na obra, adensado e lançado, para pilar.</t>
  </si>
  <si>
    <t>BALDRAME</t>
  </si>
  <si>
    <t>Concreto bombeado fck=25MPa fabricado na obra, adensado e lançado.</t>
  </si>
  <si>
    <t>PILARES</t>
  </si>
  <si>
    <t>Montagem e desmontagem de forma para pilares , em chapa de madeira compensada plastificada com reaproveitamento</t>
  </si>
  <si>
    <t>Armação de aço 6.3mm, incluso fornecimento, corte, dobra e colocação.</t>
  </si>
  <si>
    <t>Armação de aço 12,5mm, incluso fornecimento, corte, dobra e colocação.</t>
  </si>
  <si>
    <t>VIGAS</t>
  </si>
  <si>
    <t>Montagem e desmontagem de forma para VIGAS, em chapa de madeira compensada plastificada com reaproveitamento</t>
  </si>
  <si>
    <t>Concreto armado fck=25MPa fabricado na obra, adensado e lançado, para viga.</t>
  </si>
  <si>
    <t>PAREDES E PAÍNES</t>
  </si>
  <si>
    <t>ALVENARIA</t>
  </si>
  <si>
    <t>Vergas e contra-vergas em concreto armado fck=15 mpa, seção 9x12cm</t>
  </si>
  <si>
    <t>m</t>
  </si>
  <si>
    <t>IMPERMEABILIZAÇÕES</t>
  </si>
  <si>
    <t>Impermeabização de baldrame com emulsão asfáltica</t>
  </si>
  <si>
    <t>DIVISÓRIA</t>
  </si>
  <si>
    <t>Divisória em granito cinza andorinha polido, e=3cm, inclusive montagem com ferragens</t>
  </si>
  <si>
    <t>ELEMENTO VAZADO</t>
  </si>
  <si>
    <t>Cobogó cerâmico (elemento vazado), 15x15x10cm, assentado com argamassa traco 1:4 de cimento e areia</t>
  </si>
  <si>
    <t>MADEIRA</t>
  </si>
  <si>
    <t>Porta em madeira de lei, lisa, semi-ôca, 0.70 x 2.10 m, exclusive ferragens - PM-1</t>
  </si>
  <si>
    <t>Porta em madeira de lei, lisa, semi-ôca, 0.80 x 2.10 m, exclusive ferragens - PM-2</t>
  </si>
  <si>
    <t>Porta em madeira de lei, lisa, semi-ôca, 0.90 x 2.10 m, exclusive ferragens - PM-3</t>
  </si>
  <si>
    <t>Porta em madeira de lei, lisa, semi-ôca, 0.60 x 1.80 m, com batentes e ferragens - PM-4</t>
  </si>
  <si>
    <t>Porta em madeira de lei, lisa, semi-ôca, 0.80 x 1.80 m, com batentes, ferragens e barra para PNE - PM-5</t>
  </si>
  <si>
    <t>METÁLICAS</t>
  </si>
  <si>
    <t>Basculante de ferro (dimensões, detalhes e nos ambientes conforme o projeto - vide quadro de esquadrias)</t>
  </si>
  <si>
    <t>FERRAGENS PARA ESQUADRIAS DE MADEIRA</t>
  </si>
  <si>
    <t>Fechadura, maçaneta/espelho, acabamento cromado brilhante, conforme especificações</t>
  </si>
  <si>
    <t>Dobradiça de latão ou aço, acabamento cromado brilhante, tipo média, 3 x 2 1/2"" com anéis, com parafusos, conforme especificações"</t>
  </si>
  <si>
    <t>TELHAS E ESTRUTURA EM MADEIRA</t>
  </si>
  <si>
    <t>Telhado em telha colonial de primeira qualidade</t>
  </si>
  <si>
    <t>Cumeeira para telha canal comum, inclusive emassamento</t>
  </si>
  <si>
    <t>Estrutura para telha cerâmica, em madeira de lei aparelhada</t>
  </si>
  <si>
    <t>CHAPAS</t>
  </si>
  <si>
    <t>Rufo em chapa de aço, esp = 0,65mm, larg = 30,0cm</t>
  </si>
  <si>
    <t>MASSA</t>
  </si>
  <si>
    <t>Chapisco em parede com argamassa traço - 1:3 (cimento / areia)</t>
  </si>
  <si>
    <t>Chapisco em teto com argamassa traço - 1:3 (cimento / areia)</t>
  </si>
  <si>
    <t>Emboço de parede, com argamassa traço - 1:2:9 (cimento / cal / areia), espessura 2 cm</t>
  </si>
  <si>
    <t>Emboço de parede, com argamassa traço - 1:2:9 (cimento / cal / areia), espessura 1,5 cm</t>
  </si>
  <si>
    <t>Reboco para teto, com argamassa traço - 1:2:6 (cimento / cal / areia), espessura 1,5 cm - (massa única)</t>
  </si>
  <si>
    <t>ACABAMENTO</t>
  </si>
  <si>
    <t>Revestimento cerâmico para piso ou parede, pei - 4, dimensões 10 x 10 cm, aplicado com argamassa industrializada ac-i, rejuntado, exclusive regularização de base ou emboço, conforme especificações</t>
  </si>
  <si>
    <t>CAMADA IMPERMEABILIZADORA</t>
  </si>
  <si>
    <t>Revestimento cerâmico para piso, dimensões 40 x 40 cm, pei-4, aplicado com argamassa industrializada ac-i, rejuntado, exclusive regularização de base, conforme especificações</t>
  </si>
  <si>
    <t>CALÇADA EM CONCRETO</t>
  </si>
  <si>
    <t>SOLEIRAS E RODAPÉS</t>
  </si>
  <si>
    <t>SOLEIRA</t>
  </si>
  <si>
    <t>Soleira em granito cinza andorinha, l=15cm, e=3cm, inclusive impermeabilização</t>
  </si>
  <si>
    <t>RODAPÉ</t>
  </si>
  <si>
    <t>Rodapé cerâmico, dimensões 8,5 x 40 cm, aplicado com argamassa industrializada ac-i, rejuntado, conforme especificações</t>
  </si>
  <si>
    <t>ACRÍLICA</t>
  </si>
  <si>
    <t>ESMALTE</t>
  </si>
  <si>
    <t>Pintura de acabamento com aplicação de 02 demãos de esmalte sobre esquadrias de madeira</t>
  </si>
  <si>
    <t>Pintura de acabamento com aplicação de 01 demão de esmalte sintético sobre madeiramento do telhado</t>
  </si>
  <si>
    <t>Pintura sobre esquadrias metálicas, com aplicação de 01 demão de tinta à base de zarcão e 02 demãos de tinta esmalte</t>
  </si>
  <si>
    <t>ELEMENTOS DECORATIVOS E OUTROS</t>
  </si>
  <si>
    <t>CONCRETO</t>
  </si>
  <si>
    <t>Banco de concreto em alvenaria de tijolos, assento em concreto armado, sem encosto, pintado com tinta acrílica, 2 demãos (dimensões, detalhes e nos ambientes conforme projeto)</t>
  </si>
  <si>
    <t>BANCADA</t>
  </si>
  <si>
    <t>Bancada em granito cinza andorinha de 3cm de espessura, dim 2.85x0,60m, com testeira 7 cm, com instalação de 3 cubas (ver item 5.10.5) e um corte circular, polido, para lixeira conforme projeto.</t>
  </si>
  <si>
    <t>Bancada em granito cinza andorinha de 3cm espessura, dim 3.65x0.60m, inclusive rodopia 7 cm, assentada.</t>
  </si>
  <si>
    <t>Bancada em granito cinza andorinha de 3cm de espessura, dim 3.65x0.60m, com as duas cubas de cozinha, inclusive rodopia 7 cm, e pingadeira 2cm assentada.</t>
  </si>
  <si>
    <t>Bancada em alvenaria, com portas em madeira com revestimento melamínico, tampo em granito cinza andorinha, conforme projeto</t>
  </si>
  <si>
    <t>Bancada com tampo de madeira com revestimento melamínico branco (dim 0,80 x 6,00 m) e base em alvenaria revestida em cerâmica, conforme projeto.</t>
  </si>
  <si>
    <t>Quadro escolar verde e branco, com moldura de madeira e porta giz e pincel atômico, conforme especificações</t>
  </si>
  <si>
    <t>Quadro escolar branco, com moldura, instalado na sala de informática</t>
  </si>
  <si>
    <t>Prateleira em compensado naval 18mm, com revestimento melamínico, inclusive suporte com mão francesa, conforme projeto</t>
  </si>
  <si>
    <t>INCÊNDIO</t>
  </si>
  <si>
    <t>Extintor de pó químico ABC, capacidade 6 kg, alcance médio do jato 5m , tempo de descarga 16s, NBR9443, 9444, 10721</t>
  </si>
  <si>
    <t>GÁS</t>
  </si>
  <si>
    <t>Tubo de aço sem constura SCH 40 ø 3/4"""</t>
  </si>
  <si>
    <t>Cotovelo em aço forjado classe 10 ø 3/4"" x 90º"</t>
  </si>
  <si>
    <t>Te em aço forjado classe 10 ø 3/4"""</t>
  </si>
  <si>
    <t>União em aço forjado classe 10 ø 3/4"""</t>
  </si>
  <si>
    <t>Registro esfera ø 3/4"""</t>
  </si>
  <si>
    <t>Luva em aço forjado classe 10 ø 3/4"""</t>
  </si>
  <si>
    <t>VIDROS</t>
  </si>
  <si>
    <t>Vidro liso incolor 4mm</t>
  </si>
  <si>
    <t>Vidro canelado incolor 4mm</t>
  </si>
  <si>
    <t>Espelho de cristal 4mm, com moldura de alumínio, acabamento em laminado</t>
  </si>
  <si>
    <t>Eletroduto de pvc rígido roscável 32mm (1.1/4""), fornecimento e instalação"</t>
  </si>
  <si>
    <t>Curva 90º p/ eletroduto roscável 1.1/4"" "</t>
  </si>
  <si>
    <t>Luva pvc roscavel p/ eletroduto 1.1/4"" "</t>
  </si>
  <si>
    <t>Bucha/arruela aluminio 1.1/4"" "</t>
  </si>
  <si>
    <t xml:space="preserve">CJ </t>
  </si>
  <si>
    <t>Cabo telefonico CCI-50 2 pares (uso interno) - fornecimento e Instalação</t>
  </si>
  <si>
    <t>Cabo UTP 4 pares categoria 6</t>
  </si>
  <si>
    <t>Obturador com haste padrão TELEBRAS</t>
  </si>
  <si>
    <t>Quadro de distribuicao para telefone n.3, 40X40X12cm em chapa metálica, sem Acessórios, padrão telebras, fornecimento e instalação</t>
  </si>
  <si>
    <t>Conector RJ45 (fêmea), para lógica</t>
  </si>
  <si>
    <t>Espelho plástico RJ11/RJ45 2X4"", 2 saidas"</t>
  </si>
  <si>
    <t>Tomada para telefone de 4 pólos padrão Telebrás - fornecimento e instalação</t>
  </si>
  <si>
    <t>Caixa pvc 4"" X 4"" p/ eletroduto"</t>
  </si>
  <si>
    <t>PORTAL DE ACESSO</t>
  </si>
  <si>
    <t>MUROS E FECHOS</t>
  </si>
  <si>
    <t>Muro em cobogó h=1,80m - Padrão FNDE</t>
  </si>
  <si>
    <t xml:space="preserve">m </t>
  </si>
  <si>
    <t>Portão de abrir em metalon 40x40mm c/ 10cm 2fls</t>
  </si>
  <si>
    <t>Tirante com rosca total, ref. DP-48, Ø 1 1/4""x600mm, fabricação REAL PERFIL ou similar"</t>
  </si>
  <si>
    <t xml:space="preserve">PÇ </t>
  </si>
  <si>
    <t>COBERTURA</t>
  </si>
  <si>
    <t>Estrutura para telha cerâmica, em madeira aparelhada, apoiada em parede</t>
  </si>
  <si>
    <t>Cobertura em telha cerâmica tipo canal, com argamassa traço 1:3 (cimento e areia) e arame recozido</t>
  </si>
  <si>
    <t>Cumeeira com telha cerâmica embocada com argamassa traço 1:2:8 (cimento, cal hidratada e areia)</t>
  </si>
  <si>
    <t>LIMPEZA DA OBRA</t>
  </si>
  <si>
    <t>INSTALAÇÕES HIDRO-SANITÁRIAS</t>
  </si>
  <si>
    <t>TUBO PVC SOLDÁVEL PARA ÁGUA POTÁVEL</t>
  </si>
  <si>
    <t>Tubo pvc rígido soldável marrom p/ água, d = 50 mm</t>
  </si>
  <si>
    <t>Tubo pvc rígido soldável marrom p/ água, d = 40 mm</t>
  </si>
  <si>
    <t>Tubo pvc rígido soldável marrom p/ água, d = 32 mm</t>
  </si>
  <si>
    <t>Tubo pvc rígido soldável marrom p/ água, d = 25 mm</t>
  </si>
  <si>
    <t>Tubo pvc rígido soldável marrom p/ água, d = 20 mm</t>
  </si>
  <si>
    <t>ADAPTADOR CURTO DE PVC PARA REGISTRO</t>
  </si>
  <si>
    <t>Adaptador de pvc rígido soldável curto c/ bolsa e rosca p/ registro diâm = 50mm x 11/4"""</t>
  </si>
  <si>
    <t>Adaptador de pvc rígido soldável curto c/ bolsa e rosca p/ registro diâm = 25mm x 3/4"""</t>
  </si>
  <si>
    <t>Adaptador de pvc rígido soldável curto c/ bolsa e rosca p/ registro diâm = 20mm x 1/2"""</t>
  </si>
  <si>
    <t>REGISTRO DE GAVETA BRUTO</t>
  </si>
  <si>
    <t>Registro gaveta bruto, DN 40 mm (1 1/2”)</t>
  </si>
  <si>
    <t>Registro gaveta bruto, DN 50 mm (2”)</t>
  </si>
  <si>
    <t>Registro gaveta bruto, DN 60 mm (2 1/2”)</t>
  </si>
  <si>
    <t>REGISTRO DE GAVETA COM ACABAMENTO</t>
  </si>
  <si>
    <t>Registro gaveta c/ canopla cromada, DN 20 mm (3/4”)</t>
  </si>
  <si>
    <t>Registro gaveta c/ canopla cromada, DN 25 mm (1”)</t>
  </si>
  <si>
    <t>Registro gaveta c/ canopla cromada, DN 32 mm (1 1/4”)</t>
  </si>
  <si>
    <t>REGISTRO DE PRESSÃO COM ACABAMENTO</t>
  </si>
  <si>
    <t>Registro pressão c/ canopla cromada, DN 20 mm (3/4”)</t>
  </si>
  <si>
    <t>DIVERSOS - ÁGUA FRIA</t>
  </si>
  <si>
    <t>Caixa d'água metalica, capacidade 20.000 L - instalada, inclusive estrutura em concreto armado de suporte, conforme projeto</t>
  </si>
  <si>
    <t>Colocação de hidrômetro em ligação existente, c/remanejamento p/o muro ou fachada, inclusive cavalete e caixa de proteção</t>
  </si>
  <si>
    <t>Torneira de jardim, inclusive poste de proteção</t>
  </si>
  <si>
    <t>TUBO PVC SOLDÁVEL PARA ESGOTO</t>
  </si>
  <si>
    <t>Tubo pvc rígido c/ anéis, ponta e bolsa p/ esgoto secundário, d=40 mm</t>
  </si>
  <si>
    <t>Tubo pvc rígido c/ anéis, ponta e bolsa p/ esgoto secundário, d=50 mm</t>
  </si>
  <si>
    <t>Tubo pvc rígido c/ anéis, ponta e bolsa p/ esgoto primário, d=75 mm</t>
  </si>
  <si>
    <t>Tubo pvc rígido c/ anéis, ponta e bolsa p/ esgoto primário, d=100 mm</t>
  </si>
  <si>
    <t>DIVERSOS - ESGOTO</t>
  </si>
  <si>
    <t>Caixa sifonada quadrada, com três entradas e uma saida, d = 100x100x50mm, acabamento aluminio</t>
  </si>
  <si>
    <t>Ralo sifonado em pvc d = 100 mm altura regulável, saída 40 mm, com grelha redonda acabamento cromado</t>
  </si>
  <si>
    <t>Caixa de gordura em alvenaria (90 x 90 x 120 cm)</t>
  </si>
  <si>
    <t>Caixa de inspeção em alvenaria (90 x 90 x 120 cm)</t>
  </si>
  <si>
    <t>LOUÇAS - FORNECIMENTO E INSTALAÇÃO</t>
  </si>
  <si>
    <t>Lavatório com coluna, com sifão plástico, engate plástico torneira de metal, válvula cromada, conjunto de fixação, conforme especificações</t>
  </si>
  <si>
    <t>Lavatório sem coluna, com sifão plástico, engate plástico torneira de metal, válvula cromada, conjunto de fixação, conforme especificações, para PNE</t>
  </si>
  <si>
    <t>Cuba de sobrepor oval, p/ instalação em bancadas, c/ sifão cromado, torneira de metal, engate plástico conforme especificações</t>
  </si>
  <si>
    <t>Tanque de louça com coluna, com torneira metálica, c/ válvula de plástico e conjunto de fixação, conforme especificações</t>
  </si>
  <si>
    <t>Papeleira de louça, conforme especificações</t>
  </si>
  <si>
    <t>Cabide de louça, branco, conforme especificações</t>
  </si>
  <si>
    <t>Chuveiro eletrico de plastico</t>
  </si>
  <si>
    <t>METAIS</t>
  </si>
  <si>
    <t>Torneira cromada para pia de cozinha, de mesa, com articulador, ø 1/2"""</t>
  </si>
  <si>
    <t>Válvula de descarga cromada</t>
  </si>
  <si>
    <t>Fornecimento e instalação saboneteira de louça, conforme especificações</t>
  </si>
  <si>
    <t>Cuba inox de embutir, em bancada</t>
  </si>
  <si>
    <t>Barra de apoio para deficiente em ferro galvanizado de 11/2"", l = 80cm (bacia sanitária e mictório), inclusive parafusos de fixação e pintura"</t>
  </si>
  <si>
    <t>Barra de apoio para deficiente em ferro galvanizado de 11/2"", l = 140cm (lavatório), inclusive parafusos de fixação e pintura"</t>
  </si>
  <si>
    <t>INSTALAÇÕES ELÉTRICAS E TELEFÔNICAS (380/220V)</t>
  </si>
  <si>
    <t>ELETRODUTO DE PVC RÍGIDO</t>
  </si>
  <si>
    <t>Eletroduto de pvc rígido roscável, diâm = 40mm (1 1/4"")"</t>
  </si>
  <si>
    <t>Eletroduto de pvc rígido roscável, diâm = 32mm (1"")"</t>
  </si>
  <si>
    <t>FIOS E CABOS</t>
  </si>
  <si>
    <t>Fio isolado em pvc seção 1,5mm² - 750v / 70°c</t>
  </si>
  <si>
    <t>Fio isolado em pvc seção 2,5mm² - 750v / 70°c</t>
  </si>
  <si>
    <t>Fio isolado em pvc seção 4,0mm² - 750v / 70°c</t>
  </si>
  <si>
    <t>Fio isolado em pvc seção 6,0mm² - 750v / 70°c</t>
  </si>
  <si>
    <t>Cabo isolado em pvc seção 10,0mm² - 750v / 70°c</t>
  </si>
  <si>
    <t>CABO DE COBRE ISOLADO PVC 450/750V 16MM2 RESISTENTE A CHAMA - FOR NECIMENTO E INSTALACAO</t>
  </si>
  <si>
    <t>CABO TELEFÔNICO</t>
  </si>
  <si>
    <t>Instalação de cabo telefônico CCE 50-02</t>
  </si>
  <si>
    <t>Instalação de cabo telefônico CCI 50-02</t>
  </si>
  <si>
    <t>INTERRUPTOR</t>
  </si>
  <si>
    <t>Interruptor 01 seção simples</t>
  </si>
  <si>
    <t>Interruptor 02 seções simples</t>
  </si>
  <si>
    <t>Interruptor para ventilador</t>
  </si>
  <si>
    <t>TOMADAS  DE TELEFONE DE EMBUTIR</t>
  </si>
  <si>
    <t>Tomada para telefone, com caixa pvc, embutida</t>
  </si>
  <si>
    <t>TOMADAS ELÉTRICAS DE EMBUTIR</t>
  </si>
  <si>
    <t>Tomada de embutir para uso geral, 2p+t</t>
  </si>
  <si>
    <t>Tomada de embutir para uso geral, 2p+t, dupla</t>
  </si>
  <si>
    <t>CAIXA DE EMBUTIR DE PVC</t>
  </si>
  <si>
    <t>Fornecimento e assentamento de caixa pvc 4"" x 2"" com tampa"</t>
  </si>
  <si>
    <t>Fornecimento e assentamento de caixa pvc 4"" x 4"""</t>
  </si>
  <si>
    <t>Fornecimento e assentamento de caixa octogonal de pvc 4"" x 4"""</t>
  </si>
  <si>
    <t>QDL - BLOCO ADMINISTRATIVO - 380 / 220 VOLTS</t>
  </si>
  <si>
    <t>Quadro de distribuição de embutir, com barramento, em chapa de aço, para até 12 disjuntores padrão europeu (linha branca), exclusive disjuntores</t>
  </si>
  <si>
    <t>Disjuntor termomagnetico tripolar 63 A, padrão DIN (linha branca)</t>
  </si>
  <si>
    <t>Disjuntor termomagnetico monopolar 16 A, padrão DIN (linha branca)</t>
  </si>
  <si>
    <t>Disjuntor termomagnetico monopolar 20 A, padrão DIN (linha branca)</t>
  </si>
  <si>
    <t>Disjuntor termomagnetico tripolar 32 A, padrão DIN (linha branca)</t>
  </si>
  <si>
    <t>Disjuntor termomagnetico tripolar 40 A, padrão DIN (linha branca)</t>
  </si>
  <si>
    <t>QDL - BLOCO PEDAGÁGICO - 380 / 220 VOLTS</t>
  </si>
  <si>
    <t>QDL - BLOCO DE SERVIÇO - 380 / 220 VOLTS</t>
  </si>
  <si>
    <t>Disjuntor termomagnetico monopolar 25 A, padrão DIN (linha branca)</t>
  </si>
  <si>
    <t>CAIXA DE MEDIÇÃO</t>
  </si>
  <si>
    <t>Quadro de medição trifásica (acima de 10 kva) com caixa em noril</t>
  </si>
  <si>
    <t>CAIXA DE PASSAGEM EM ALVENARIA</t>
  </si>
  <si>
    <t>Caixa de passagem em alvenaria de tijolos maciços esp. = 0,12m, dim. int. = 0.60 x 0.60 x 0.60m</t>
  </si>
  <si>
    <t>CAIXA DE DISTRIBUIÇÃO GERAL DE TELEFONE</t>
  </si>
  <si>
    <t>Distribuidor geral padrão telebrás dimensões 0,20 x 0,20 x 0,12m</t>
  </si>
  <si>
    <t>LUMINÁRIAS</t>
  </si>
  <si>
    <t>Luminária fluorescente de embutir aberta 1 x 32 w, completa, conforme especificações</t>
  </si>
  <si>
    <t>Luminária fluorescente de embutir aberta 2 x 32 w, completa, conforme especificações</t>
  </si>
  <si>
    <t>SPDA</t>
  </si>
  <si>
    <t>Conjunto Terminal aéreo, presilha e fixação</t>
  </si>
  <si>
    <t>Cabo de cobre nú 35 mm2</t>
  </si>
  <si>
    <t>Conector e descida para pilares</t>
  </si>
  <si>
    <t>INSTALAÇÕES DE REDE LÓGICA</t>
  </si>
  <si>
    <t>Laje pré-moldada treliçada para forro (fck=25Mpa), inclusive capeamento e escoram.</t>
  </si>
  <si>
    <t xml:space="preserve"> 89448 </t>
  </si>
  <si>
    <t xml:space="preserve"> 89595 </t>
  </si>
  <si>
    <t xml:space="preserve"> 89376 </t>
  </si>
  <si>
    <t xml:space="preserve"> 94498 </t>
  </si>
  <si>
    <t xml:space="preserve"> 94499 </t>
  </si>
  <si>
    <t xml:space="preserve"> 89987 </t>
  </si>
  <si>
    <t xml:space="preserve"> 94792 </t>
  </si>
  <si>
    <t xml:space="preserve"> 94793 </t>
  </si>
  <si>
    <t xml:space="preserve"> 89985 </t>
  </si>
  <si>
    <t xml:space="preserve"> 89848 </t>
  </si>
  <si>
    <t xml:space="preserve"> 7107376 </t>
  </si>
  <si>
    <t>SICRO3</t>
  </si>
  <si>
    <t xml:space="preserve"> 95675 </t>
  </si>
  <si>
    <t xml:space="preserve"> 86915 </t>
  </si>
  <si>
    <t xml:space="preserve"> 89707 </t>
  </si>
  <si>
    <t xml:space="preserve"> 89709 </t>
  </si>
  <si>
    <t xml:space="preserve"> 86941 </t>
  </si>
  <si>
    <t xml:space="preserve"> 86943 </t>
  </si>
  <si>
    <t xml:space="preserve"> 86919 </t>
  </si>
  <si>
    <t xml:space="preserve"> 95547 </t>
  </si>
  <si>
    <t xml:space="preserve"> 86909 </t>
  </si>
  <si>
    <t xml:space="preserve"> 86936 </t>
  </si>
  <si>
    <t xml:space="preserve"> 100868 </t>
  </si>
  <si>
    <t xml:space="preserve"> 12128 </t>
  </si>
  <si>
    <t xml:space="preserve"> 91873 </t>
  </si>
  <si>
    <t xml:space="preserve"> 91872 </t>
  </si>
  <si>
    <t xml:space="preserve"> 91924 </t>
  </si>
  <si>
    <t xml:space="preserve"> 91934 </t>
  </si>
  <si>
    <t xml:space="preserve"> 7811 </t>
  </si>
  <si>
    <t xml:space="preserve"> 98308 </t>
  </si>
  <si>
    <t xml:space="preserve"> 92000 </t>
  </si>
  <si>
    <t xml:space="preserve"> 93672 </t>
  </si>
  <si>
    <t xml:space="preserve"> C1638 </t>
  </si>
  <si>
    <t xml:space="preserve"> C1637 </t>
  </si>
  <si>
    <t xml:space="preserve"> 91331 </t>
  </si>
  <si>
    <t xml:space="preserve"> 91332 </t>
  </si>
  <si>
    <t xml:space="preserve"> 90850 </t>
  </si>
  <si>
    <t xml:space="preserve"> 3625 </t>
  </si>
  <si>
    <t xml:space="preserve"> 13034 </t>
  </si>
  <si>
    <t xml:space="preserve"> 94559 </t>
  </si>
  <si>
    <t xml:space="preserve"> 91307 </t>
  </si>
  <si>
    <t xml:space="preserve"> 94204 </t>
  </si>
  <si>
    <t xml:space="preserve"> 100327 </t>
  </si>
  <si>
    <t xml:space="preserve"> 87879 </t>
  </si>
  <si>
    <t xml:space="preserve"> 87535 </t>
  </si>
  <si>
    <t xml:space="preserve"> 87553 </t>
  </si>
  <si>
    <t xml:space="preserve"> 88649 </t>
  </si>
  <si>
    <t xml:space="preserve"> 102219 </t>
  </si>
  <si>
    <t xml:space="preserve"> 3226 </t>
  </si>
  <si>
    <t xml:space="preserve"> C4096 </t>
  </si>
  <si>
    <t xml:space="preserve"> 7986 </t>
  </si>
  <si>
    <t xml:space="preserve"> 2387 </t>
  </si>
  <si>
    <t xml:space="preserve"> C2984 </t>
  </si>
  <si>
    <t xml:space="preserve"> 91908 </t>
  </si>
  <si>
    <t xml:space="preserve"> 91881 </t>
  </si>
  <si>
    <t xml:space="preserve"> 84159 </t>
  </si>
  <si>
    <t xml:space="preserve"> 7138 </t>
  </si>
  <si>
    <t xml:space="preserve"> 12768 </t>
  </si>
  <si>
    <t xml:space="preserve"> 98307 </t>
  </si>
  <si>
    <t xml:space="preserve"> 91936 </t>
  </si>
  <si>
    <t xml:space="preserve"> C0804 </t>
  </si>
  <si>
    <t xml:space="preserve"> C3659 </t>
  </si>
  <si>
    <t xml:space="preserve"> 7384 </t>
  </si>
  <si>
    <t>Piso em concreto simples desempolado, fck = 15 mpa, e = 10 cm</t>
  </si>
  <si>
    <t>Limpeza final da geral</t>
  </si>
  <si>
    <t>4.3</t>
  </si>
  <si>
    <t>4.3.1</t>
  </si>
  <si>
    <t>Fabricação, montagem e desmontagem de forma de madeira</t>
  </si>
  <si>
    <t xml:space="preserve"> 103689 </t>
  </si>
  <si>
    <t xml:space="preserve"> C0371 </t>
  </si>
  <si>
    <t xml:space="preserve"> C2850 </t>
  </si>
  <si>
    <t xml:space="preserve"> 93358 </t>
  </si>
  <si>
    <t xml:space="preserve"> 105598 </t>
  </si>
  <si>
    <t xml:space="preserve"> 93382 </t>
  </si>
  <si>
    <t xml:space="preserve"> 94342 </t>
  </si>
  <si>
    <t xml:space="preserve"> 95240 </t>
  </si>
  <si>
    <t xml:space="preserve"> 92759 </t>
  </si>
  <si>
    <t xml:space="preserve"> 92762 </t>
  </si>
  <si>
    <t xml:space="preserve"> 103672 </t>
  </si>
  <si>
    <t xml:space="preserve"> 96557 </t>
  </si>
  <si>
    <t xml:space="preserve"> 92443 </t>
  </si>
  <si>
    <t xml:space="preserve"> 92760 </t>
  </si>
  <si>
    <t xml:space="preserve"> 92763 </t>
  </si>
  <si>
    <t xml:space="preserve"> 101964 </t>
  </si>
  <si>
    <t xml:space="preserve"> 89402 </t>
  </si>
  <si>
    <t xml:space="preserve"> 98104 </t>
  </si>
  <si>
    <t xml:space="preserve"> 97902 </t>
  </si>
  <si>
    <t xml:space="preserve"> C0986 </t>
  </si>
  <si>
    <t xml:space="preserve"> 2033 </t>
  </si>
  <si>
    <t xml:space="preserve"> 13379 </t>
  </si>
  <si>
    <t xml:space="preserve"> 100860 </t>
  </si>
  <si>
    <t xml:space="preserve"> 92008 </t>
  </si>
  <si>
    <t xml:space="preserve"> 91941 </t>
  </si>
  <si>
    <t xml:space="preserve"> 91944 </t>
  </si>
  <si>
    <t xml:space="preserve"> 12452 </t>
  </si>
  <si>
    <t xml:space="preserve"> 339 </t>
  </si>
  <si>
    <t xml:space="preserve"> 105023 </t>
  </si>
  <si>
    <t xml:space="preserve"> 102253 </t>
  </si>
  <si>
    <t xml:space="preserve"> 101162 </t>
  </si>
  <si>
    <t xml:space="preserve"> 98557 </t>
  </si>
  <si>
    <t xml:space="preserve"> 100709 </t>
  </si>
  <si>
    <t xml:space="preserve"> 92542 </t>
  </si>
  <si>
    <t xml:space="preserve"> 90408 </t>
  </si>
  <si>
    <t xml:space="preserve"> 98689 </t>
  </si>
  <si>
    <t xml:space="preserve"> 88489 </t>
  </si>
  <si>
    <t xml:space="preserve"> 88488 </t>
  </si>
  <si>
    <t xml:space="preserve"> 102209 </t>
  </si>
  <si>
    <t xml:space="preserve"> 100726 </t>
  </si>
  <si>
    <t xml:space="preserve"> 10759 </t>
  </si>
  <si>
    <t xml:space="preserve"> 1777 </t>
  </si>
  <si>
    <t xml:space="preserve"> 101909 </t>
  </si>
  <si>
    <t xml:space="preserve"> 92690 </t>
  </si>
  <si>
    <t xml:space="preserve"> C0941 </t>
  </si>
  <si>
    <t xml:space="preserve"> 97553 </t>
  </si>
  <si>
    <t xml:space="preserve"> 92905 </t>
  </si>
  <si>
    <t xml:space="preserve"> 90371 </t>
  </si>
  <si>
    <t xml:space="preserve"> 97540 </t>
  </si>
  <si>
    <t xml:space="preserve"> 1878 </t>
  </si>
  <si>
    <t xml:space="preserve"> 9718 </t>
  </si>
  <si>
    <t xml:space="preserve"> 91868 </t>
  </si>
  <si>
    <t xml:space="preserve"> 98288 </t>
  </si>
  <si>
    <t xml:space="preserve"> 100561 </t>
  </si>
  <si>
    <t xml:space="preserve"> C2486 </t>
  </si>
  <si>
    <t xml:space="preserve"> 92541 </t>
  </si>
  <si>
    <t xml:space="preserve"> 9537 </t>
  </si>
  <si>
    <t>SUBTOTAL</t>
  </si>
  <si>
    <t>TC Nº</t>
  </si>
  <si>
    <t>PLANILHA ORÇAMENTÁRIA DA NOVA LICITAÇÃO</t>
  </si>
  <si>
    <t>OBRA: CONCLUSÃO DE CONSTRUÇÃO DE ESCOLA DE 04 SALAS DE AULA PADRÃO FNDE</t>
  </si>
  <si>
    <t xml:space="preserve"> 05 / 2025 MA</t>
  </si>
  <si>
    <t>HORISTA = 112,73%</t>
  </si>
  <si>
    <t>04/2025 SERGIPE</t>
  </si>
  <si>
    <t>MENSALISTA 70,19%</t>
  </si>
  <si>
    <t xml:space="preserve"> 01/2025 MA</t>
  </si>
  <si>
    <t xml:space="preserve"> 96535 </t>
  </si>
  <si>
    <t xml:space="preserve"> 98079 </t>
  </si>
  <si>
    <t xml:space="preserve"> 98069 </t>
  </si>
  <si>
    <t xml:space="preserve"> 95472 </t>
  </si>
  <si>
    <t xml:space="preserve"> 97888 </t>
  </si>
  <si>
    <t xml:space="preserve"> 100874 </t>
  </si>
  <si>
    <t xml:space="preserve"> 9076 </t>
  </si>
  <si>
    <t xml:space="preserve"> 100705 </t>
  </si>
  <si>
    <t xml:space="preserve"> 101749 </t>
  </si>
  <si>
    <t xml:space="preserve"> 94994 </t>
  </si>
  <si>
    <t xml:space="preserve"> 88485 </t>
  </si>
  <si>
    <t xml:space="preserve"> 88497 </t>
  </si>
  <si>
    <t xml:space="preserve"> 88496 </t>
  </si>
  <si>
    <t xml:space="preserve"> 72297 </t>
  </si>
  <si>
    <t xml:space="preserve"> 72947 </t>
  </si>
  <si>
    <t xml:space="preserve"> C4627 </t>
  </si>
  <si>
    <t xml:space="preserve"> C0864 </t>
  </si>
  <si>
    <t xml:space="preserve"> 7324 </t>
  </si>
  <si>
    <t>LAJE</t>
  </si>
  <si>
    <t xml:space="preserve"> 1 </t>
  </si>
  <si>
    <t xml:space="preserve"> 1.1 </t>
  </si>
  <si>
    <t xml:space="preserve"> 1.2 </t>
  </si>
  <si>
    <t xml:space="preserve"> 1.3 </t>
  </si>
  <si>
    <t xml:space="preserve"> 1.4 </t>
  </si>
  <si>
    <t xml:space="preserve"> 2 </t>
  </si>
  <si>
    <t xml:space="preserve"> 2.1 </t>
  </si>
  <si>
    <t xml:space="preserve"> 2.2 </t>
  </si>
  <si>
    <t xml:space="preserve"> 2.3 </t>
  </si>
  <si>
    <t xml:space="preserve"> 2.4 </t>
  </si>
  <si>
    <t xml:space="preserve"> 3 </t>
  </si>
  <si>
    <t xml:space="preserve"> 3.1 </t>
  </si>
  <si>
    <t xml:space="preserve"> 3.1.1 </t>
  </si>
  <si>
    <t xml:space="preserve"> 3.1.2 </t>
  </si>
  <si>
    <t xml:space="preserve"> 3.1.3 </t>
  </si>
  <si>
    <t xml:space="preserve"> 3.1.4 </t>
  </si>
  <si>
    <t xml:space="preserve"> 3.1.5 </t>
  </si>
  <si>
    <t xml:space="preserve"> 3.2 </t>
  </si>
  <si>
    <t xml:space="preserve"> 3.2.1 </t>
  </si>
  <si>
    <t xml:space="preserve"> 3.2.2 </t>
  </si>
  <si>
    <t xml:space="preserve"> 3.2.3 </t>
  </si>
  <si>
    <t xml:space="preserve"> 3.2.4 </t>
  </si>
  <si>
    <t xml:space="preserve"> 4 </t>
  </si>
  <si>
    <t xml:space="preserve"> 4.1 </t>
  </si>
  <si>
    <t xml:space="preserve"> 4.1.1 </t>
  </si>
  <si>
    <t xml:space="preserve"> 4.1.2 </t>
  </si>
  <si>
    <t xml:space="preserve"> 4.1.3 </t>
  </si>
  <si>
    <t xml:space="preserve"> 4.1.4 </t>
  </si>
  <si>
    <t xml:space="preserve"> 4.2 </t>
  </si>
  <si>
    <t xml:space="preserve"> 4.2.1 </t>
  </si>
  <si>
    <t xml:space="preserve"> 4.2.2 </t>
  </si>
  <si>
    <t xml:space="preserve"> 4.2.3 </t>
  </si>
  <si>
    <t xml:space="preserve"> 4.2.4 </t>
  </si>
  <si>
    <t xml:space="preserve"> 5 </t>
  </si>
  <si>
    <t xml:space="preserve"> 5.1 </t>
  </si>
  <si>
    <t xml:space="preserve"> 5.1.1 </t>
  </si>
  <si>
    <t xml:space="preserve"> 5.1.2 </t>
  </si>
  <si>
    <t xml:space="preserve"> 5.1.3 </t>
  </si>
  <si>
    <t xml:space="preserve"> 5.1.4 </t>
  </si>
  <si>
    <t xml:space="preserve"> 5.1.5 </t>
  </si>
  <si>
    <t xml:space="preserve"> 5.2 </t>
  </si>
  <si>
    <t xml:space="preserve"> 5.2.1 </t>
  </si>
  <si>
    <t xml:space="preserve"> 5.2.2 </t>
  </si>
  <si>
    <t xml:space="preserve"> 5.2.3 </t>
  </si>
  <si>
    <t xml:space="preserve"> 5.3 </t>
  </si>
  <si>
    <t xml:space="preserve"> 5.3.1 </t>
  </si>
  <si>
    <t xml:space="preserve"> 5.3.2 </t>
  </si>
  <si>
    <t xml:space="preserve"> 5.3.3 </t>
  </si>
  <si>
    <t xml:space="preserve"> 5.4 </t>
  </si>
  <si>
    <t xml:space="preserve"> 5.4.1 </t>
  </si>
  <si>
    <t xml:space="preserve"> 5.4.2 </t>
  </si>
  <si>
    <t xml:space="preserve"> 5.4.3 </t>
  </si>
  <si>
    <t xml:space="preserve"> 5.5 </t>
  </si>
  <si>
    <t xml:space="preserve"> 5.5.1 </t>
  </si>
  <si>
    <t xml:space="preserve"> 5.6 </t>
  </si>
  <si>
    <t xml:space="preserve"> 5.6.1 </t>
  </si>
  <si>
    <t xml:space="preserve"> 5.6.2 </t>
  </si>
  <si>
    <t xml:space="preserve"> 5.6.3 </t>
  </si>
  <si>
    <t xml:space="preserve"> 5.7 </t>
  </si>
  <si>
    <t xml:space="preserve"> 5.7.1 </t>
  </si>
  <si>
    <t xml:space="preserve"> 5.7.2 </t>
  </si>
  <si>
    <t xml:space="preserve"> 5.7.3 </t>
  </si>
  <si>
    <t xml:space="preserve"> 5.7.4 </t>
  </si>
  <si>
    <t xml:space="preserve"> 5.8 </t>
  </si>
  <si>
    <t xml:space="preserve"> 5.8.1 </t>
  </si>
  <si>
    <t xml:space="preserve"> 5.8.2 </t>
  </si>
  <si>
    <t xml:space="preserve"> 5.8.3 </t>
  </si>
  <si>
    <t xml:space="preserve"> 5.8.4 </t>
  </si>
  <si>
    <t xml:space="preserve"> 5.8.5 </t>
  </si>
  <si>
    <t xml:space="preserve"> 5.8.6 </t>
  </si>
  <si>
    <t xml:space="preserve"> 5.9 </t>
  </si>
  <si>
    <t xml:space="preserve"> 5.9.1 </t>
  </si>
  <si>
    <t xml:space="preserve"> 5.9.2 </t>
  </si>
  <si>
    <t xml:space="preserve"> 5.9.3 </t>
  </si>
  <si>
    <t xml:space="preserve"> 5.9.4 </t>
  </si>
  <si>
    <t xml:space="preserve"> 5.9.5 </t>
  </si>
  <si>
    <t xml:space="preserve"> 5.9.6 </t>
  </si>
  <si>
    <t xml:space="preserve"> 5.9.7 </t>
  </si>
  <si>
    <t xml:space="preserve"> 5.9.8 </t>
  </si>
  <si>
    <t xml:space="preserve"> 5.9.9 </t>
  </si>
  <si>
    <t xml:space="preserve"> 5.9.10 </t>
  </si>
  <si>
    <t xml:space="preserve"> 5.10 </t>
  </si>
  <si>
    <t xml:space="preserve"> 5.10.1 </t>
  </si>
  <si>
    <t xml:space="preserve"> 5.10.2 </t>
  </si>
  <si>
    <t xml:space="preserve"> 5.10.3 </t>
  </si>
  <si>
    <t xml:space="preserve"> 5.10.4 </t>
  </si>
  <si>
    <t xml:space="preserve"> 5.10.5 </t>
  </si>
  <si>
    <t xml:space="preserve"> 5.10.6 </t>
  </si>
  <si>
    <t xml:space="preserve"> 6 </t>
  </si>
  <si>
    <t xml:space="preserve"> 6.1 </t>
  </si>
  <si>
    <t xml:space="preserve"> 6.1.1 </t>
  </si>
  <si>
    <t xml:space="preserve"> 6.1.2 </t>
  </si>
  <si>
    <t xml:space="preserve"> 6.2 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</si>
  <si>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</si>
  <si>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</si>
  <si>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</si>
  <si>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</si>
  <si>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</si>
  <si>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</si>
  <si>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 6.3 </t>
  </si>
  <si>
    <t xml:space="preserve"> 6.3.1 </t>
  </si>
  <si>
    <t xml:space="preserve"> 6.3.2 </t>
  </si>
  <si>
    <t xml:space="preserve"> 6.4 </t>
  </si>
  <si>
    <t xml:space="preserve"> 6.4.1 </t>
  </si>
  <si>
    <t xml:space="preserve"> 6.4.2 </t>
  </si>
  <si>
    <t xml:space="preserve"> 6.4.3 </t>
  </si>
  <si>
    <t xml:space="preserve"> 6.5 </t>
  </si>
  <si>
    <t xml:space="preserve"> 6.5.1 </t>
  </si>
  <si>
    <t xml:space="preserve"> 6.6 </t>
  </si>
  <si>
    <t xml:space="preserve"> 6.6.1 </t>
  </si>
  <si>
    <t xml:space="preserve"> 6.6.2 </t>
  </si>
  <si>
    <t xml:space="preserve"> 6.7 </t>
  </si>
  <si>
    <t xml:space="preserve"> 6.7.1 </t>
  </si>
  <si>
    <t xml:space="preserve"> 6.7.2 </t>
  </si>
  <si>
    <t xml:space="preserve"> 6.7.3 </t>
  </si>
  <si>
    <t xml:space="preserve"> 6.8 </t>
  </si>
  <si>
    <t xml:space="preserve"> 6.8.1 </t>
  </si>
  <si>
    <t xml:space="preserve"> 6.8.2 </t>
  </si>
  <si>
    <t xml:space="preserve"> 6.8.3 </t>
  </si>
  <si>
    <t xml:space="preserve"> 6.8.4 </t>
  </si>
  <si>
    <t xml:space="preserve"> 6.8.5 </t>
  </si>
  <si>
    <t xml:space="preserve"> 6.8.6 </t>
  </si>
  <si>
    <t xml:space="preserve"> 6.9 </t>
  </si>
  <si>
    <t xml:space="preserve"> 6.9.1 </t>
  </si>
  <si>
    <t xml:space="preserve"> 6.9.2 </t>
  </si>
  <si>
    <t xml:space="preserve"> 6.9.3 </t>
  </si>
  <si>
    <t xml:space="preserve"> 6.9.4 </t>
  </si>
  <si>
    <t xml:space="preserve"> 6.10 </t>
  </si>
  <si>
    <t xml:space="preserve"> 6.10.1 </t>
  </si>
  <si>
    <t xml:space="preserve"> 6.10.2 </t>
  </si>
  <si>
    <t xml:space="preserve"> 6.10.3 </t>
  </si>
  <si>
    <t xml:space="preserve"> 6.10.4 </t>
  </si>
  <si>
    <t xml:space="preserve"> 6.10.5 </t>
  </si>
  <si>
    <t xml:space="preserve"> 6.11 </t>
  </si>
  <si>
    <t xml:space="preserve"> 6.11.1 </t>
  </si>
  <si>
    <t xml:space="preserve"> 6.12 </t>
  </si>
  <si>
    <t xml:space="preserve"> 6.12.1 </t>
  </si>
  <si>
    <t xml:space="preserve"> 6.13 </t>
  </si>
  <si>
    <t xml:space="preserve"> 6.13.1 </t>
  </si>
  <si>
    <t xml:space="preserve"> 6.14 </t>
  </si>
  <si>
    <t xml:space="preserve"> 6.14.1 </t>
  </si>
  <si>
    <t xml:space="preserve"> 6.14.2 </t>
  </si>
  <si>
    <t xml:space="preserve"> 6.15 </t>
  </si>
  <si>
    <t xml:space="preserve"> 6.15.1 </t>
  </si>
  <si>
    <t xml:space="preserve"> 6.15.2 </t>
  </si>
  <si>
    <t xml:space="preserve"> 6.15.3 </t>
  </si>
  <si>
    <t xml:space="preserve"> 7 </t>
  </si>
  <si>
    <t xml:space="preserve"> 7.1 </t>
  </si>
  <si>
    <t xml:space="preserve"> 7.1.1 </t>
  </si>
  <si>
    <t xml:space="preserve"> 7.1.2 </t>
  </si>
  <si>
    <t xml:space="preserve"> 7.2 </t>
  </si>
  <si>
    <t xml:space="preserve"> 7.2.1 </t>
  </si>
  <si>
    <t xml:space="preserve"> 7.3 </t>
  </si>
  <si>
    <t xml:space="preserve"> 7.3.1 </t>
  </si>
  <si>
    <t xml:space="preserve"> 7.4 </t>
  </si>
  <si>
    <t xml:space="preserve"> 7.4.1 </t>
  </si>
  <si>
    <t xml:space="preserve"> 8 </t>
  </si>
  <si>
    <t xml:space="preserve"> 8.1 </t>
  </si>
  <si>
    <t xml:space="preserve"> 8.1.1 </t>
  </si>
  <si>
    <t xml:space="preserve"> 8.1.2 </t>
  </si>
  <si>
    <t xml:space="preserve"> 8.1.3 </t>
  </si>
  <si>
    <t xml:space="preserve"> 8.1.4 </t>
  </si>
  <si>
    <t xml:space="preserve"> 8.1.5 </t>
  </si>
  <si>
    <t xml:space="preserve"> 8.2 </t>
  </si>
  <si>
    <t xml:space="preserve"> 8.2.1 </t>
  </si>
  <si>
    <t xml:space="preserve"> 8.2.2 </t>
  </si>
  <si>
    <t xml:space="preserve"> 8.2.3 </t>
  </si>
  <si>
    <t xml:space="preserve"> 8.3 </t>
  </si>
  <si>
    <t xml:space="preserve"> 8.3.1 </t>
  </si>
  <si>
    <t xml:space="preserve"> 8.3.2 </t>
  </si>
  <si>
    <t xml:space="preserve"> 8.3.3 </t>
  </si>
  <si>
    <t xml:space="preserve"> 9 </t>
  </si>
  <si>
    <t xml:space="preserve"> 9.1 </t>
  </si>
  <si>
    <t xml:space="preserve"> 9.1.1 </t>
  </si>
  <si>
    <t xml:space="preserve"> 9.1.2 </t>
  </si>
  <si>
    <t xml:space="preserve"> 9.1.3 </t>
  </si>
  <si>
    <t xml:space="preserve"> 9.2 </t>
  </si>
  <si>
    <t xml:space="preserve"> 9.2.1 </t>
  </si>
  <si>
    <t xml:space="preserve"> 10 </t>
  </si>
  <si>
    <t xml:space="preserve"> 10.1 </t>
  </si>
  <si>
    <t xml:space="preserve"> 10.1.1 </t>
  </si>
  <si>
    <t xml:space="preserve"> 10.1.2 </t>
  </si>
  <si>
    <t xml:space="preserve"> 10.1.3 </t>
  </si>
  <si>
    <t xml:space="preserve"> 10.1.4 </t>
  </si>
  <si>
    <t xml:space="preserve"> 10.1.5 </t>
  </si>
  <si>
    <t xml:space="preserve"> 10.2 </t>
  </si>
  <si>
    <t xml:space="preserve"> 10.2.1 </t>
  </si>
  <si>
    <t xml:space="preserve"> 11 </t>
  </si>
  <si>
    <t xml:space="preserve"> 11.1 </t>
  </si>
  <si>
    <t xml:space="preserve"> 11.2.1 </t>
  </si>
  <si>
    <t xml:space="preserve"> 11.2 </t>
  </si>
  <si>
    <t xml:space="preserve"> 11.2.2 </t>
  </si>
  <si>
    <t xml:space="preserve"> 11.3 </t>
  </si>
  <si>
    <t xml:space="preserve"> 11.3.1 </t>
  </si>
  <si>
    <t xml:space="preserve"> 12 </t>
  </si>
  <si>
    <t xml:space="preserve"> 12.1 </t>
  </si>
  <si>
    <t xml:space="preserve"> 12.1.2 </t>
  </si>
  <si>
    <t xml:space="preserve"> 12.2 </t>
  </si>
  <si>
    <t xml:space="preserve"> 13 </t>
  </si>
  <si>
    <t xml:space="preserve"> 13.1 </t>
  </si>
  <si>
    <t xml:space="preserve"> 13.1.1 </t>
  </si>
  <si>
    <t xml:space="preserve"> 13.1.2 </t>
  </si>
  <si>
    <t xml:space="preserve"> 13.1.3 </t>
  </si>
  <si>
    <t xml:space="preserve"> 13.1.4 </t>
  </si>
  <si>
    <t xml:space="preserve"> 13.1.5 </t>
  </si>
  <si>
    <t xml:space="preserve"> 13.2 </t>
  </si>
  <si>
    <t xml:space="preserve"> 13.2.1 </t>
  </si>
  <si>
    <t xml:space="preserve"> 13.2.2 </t>
  </si>
  <si>
    <t xml:space="preserve"> 13.2.3 </t>
  </si>
  <si>
    <t xml:space="preserve"> 14 </t>
  </si>
  <si>
    <t xml:space="preserve"> 14.1 </t>
  </si>
  <si>
    <t xml:space="preserve"> 14.1.1 </t>
  </si>
  <si>
    <t xml:space="preserve"> 14.2 </t>
  </si>
  <si>
    <t xml:space="preserve"> 14.2.1 </t>
  </si>
  <si>
    <t xml:space="preserve"> 14.2.2 </t>
  </si>
  <si>
    <t xml:space="preserve"> 14.2.3 </t>
  </si>
  <si>
    <t xml:space="preserve"> 14.2.4 </t>
  </si>
  <si>
    <t xml:space="preserve"> 14.2.5 </t>
  </si>
  <si>
    <t xml:space="preserve"> 14.3 </t>
  </si>
  <si>
    <t xml:space="preserve"> 14.3.1 </t>
  </si>
  <si>
    <t xml:space="preserve"> 14.3.2 </t>
  </si>
  <si>
    <t xml:space="preserve"> 14.3.3 </t>
  </si>
  <si>
    <t xml:space="preserve"> 14.4 </t>
  </si>
  <si>
    <t xml:space="preserve"> 14.4.1 </t>
  </si>
  <si>
    <t xml:space="preserve"> 14.4.2 </t>
  </si>
  <si>
    <t xml:space="preserve"> 14.4.3 </t>
  </si>
  <si>
    <t xml:space="preserve"> 14.4.4 </t>
  </si>
  <si>
    <t xml:space="preserve"> 14.5 </t>
  </si>
  <si>
    <t xml:space="preserve"> 14.5.1 </t>
  </si>
  <si>
    <t xml:space="preserve"> 14.5.2 </t>
  </si>
  <si>
    <t xml:space="preserve"> 14.5.3 </t>
  </si>
  <si>
    <t xml:space="preserve"> 14.5.4 </t>
  </si>
  <si>
    <t xml:space="preserve"> 14.5.5 </t>
  </si>
  <si>
    <t xml:space="preserve"> 14.5.6 </t>
  </si>
  <si>
    <t xml:space="preserve"> 14.6 </t>
  </si>
  <si>
    <t xml:space="preserve"> 14.6.1 </t>
  </si>
  <si>
    <t xml:space="preserve"> 14.6.2 </t>
  </si>
  <si>
    <t xml:space="preserve"> 14.6.3 </t>
  </si>
  <si>
    <t xml:space="preserve"> 15 </t>
  </si>
  <si>
    <t xml:space="preserve"> 15.1 </t>
  </si>
  <si>
    <t xml:space="preserve"> 15.2 </t>
  </si>
  <si>
    <t xml:space="preserve"> 15.3 </t>
  </si>
  <si>
    <t xml:space="preserve"> 15.4 </t>
  </si>
  <si>
    <t xml:space="preserve"> 15.5 </t>
  </si>
  <si>
    <t xml:space="preserve"> 15.6 </t>
  </si>
  <si>
    <t xml:space="preserve"> 15.7 </t>
  </si>
  <si>
    <t xml:space="preserve"> 15.8 </t>
  </si>
  <si>
    <t xml:space="preserve"> 15.9 </t>
  </si>
  <si>
    <t xml:space="preserve"> 15.10 </t>
  </si>
  <si>
    <t xml:space="preserve"> 15.11 </t>
  </si>
  <si>
    <t xml:space="preserve"> 15.12 </t>
  </si>
  <si>
    <t xml:space="preserve"> 16 </t>
  </si>
  <si>
    <t xml:space="preserve"> 16.1 </t>
  </si>
  <si>
    <t xml:space="preserve"> 16.1.1 </t>
  </si>
  <si>
    <t xml:space="preserve"> 16.1.2 </t>
  </si>
  <si>
    <t xml:space="preserve"> 16.1.3 </t>
  </si>
  <si>
    <t xml:space="preserve"> 16.1.4 </t>
  </si>
  <si>
    <t xml:space="preserve"> 16.2 </t>
  </si>
  <si>
    <t xml:space="preserve"> 16.2.1 </t>
  </si>
  <si>
    <t xml:space="preserve"> 16.2.2 </t>
  </si>
  <si>
    <t xml:space="preserve"> 16.2.3 </t>
  </si>
  <si>
    <t xml:space="preserve"> 16.3 </t>
  </si>
  <si>
    <t xml:space="preserve"> 16.3.1 </t>
  </si>
  <si>
    <t xml:space="preserve"> 16.3.2 </t>
  </si>
  <si>
    <t xml:space="preserve"> 17 </t>
  </si>
  <si>
    <t xml:space="preserve"> 17.1 </t>
  </si>
  <si>
    <t>ACESSIBILIDADE</t>
  </si>
  <si>
    <t>SUMIDOURO RETANGULAR, EM ALVENARIA COM TIJOLOS CERÂMICOS MACIÇOS, DIMENSÕES INTERNAS: 1,0 X 3,0 X H=3,0 M, ÁREA DE INFILTRAÇÃO: 25 M² (PARA 10 CONTRIBUINTES). AF_12/2020</t>
  </si>
  <si>
    <t>UN</t>
  </si>
  <si>
    <t>TANQUE SÉPTICO RETANGULAR, EM ALVENARIA COM TIJOLOS CERÂMICOS MACIÇOS, DIMENSÕES INTERNAS: 1,6 X 4,4 X H=1,8 M, VOLUME ÚTIL: 9856 L (PARA 68 CONTRIBUINTES). AF_12/2020</t>
  </si>
  <si>
    <t>VASO SANITARIO SIFONADO CONVENCIONAL COM LOUÇA BRANCA, INCLUSO CONJUNTO DE LIGAÇÃO PARA BACIA SANITÁRIA AJUSTÁVEL - FORNECIMENTO E INSTALAÇÃO. AF_01/2020</t>
  </si>
  <si>
    <t>VASO SANITÁRIO SIFONADO COM CAIXA ACOPLADA LOUÇA BRANCA, INCLUSO ENGATE FLEXÍVEL EM PLÁSTICO BRANCO, 1/2 X 40CM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</si>
  <si>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</si>
  <si>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PUXADOR PARA PCD, FIXADO NA PORTA - FORNECIMENTO E INSTALAÇÃO. AF_01/2020</t>
  </si>
  <si>
    <t>Chapa de alumínio corrugada e=0,7mm</t>
  </si>
  <si>
    <t>un</t>
  </si>
  <si>
    <t>TARJETA TIPO LIVRE/OCUPADO PARA PORTA DE BANHEIRO. AF_12/2019</t>
  </si>
  <si>
    <t>PISO CIMENTADO, TRAÇO 1:3 (CIMENTO E AREIA), ACABAMENTO LISO, ESPESSURA 4,0 CM, PREPARO MECÂNICO DA ARGAMASSA. AF_09/2020</t>
  </si>
  <si>
    <t>FUNDO SELADOR ACRÍLICO, APLICAÇÃO MANUAL EM PAREDE, UMA DEMÃO. AF_04/2023</t>
  </si>
  <si>
    <t>PINTURA LÁTEX ACRÍLICA PREMIUM, APLICAÇÃO MANUAL EM PAREDES, DUAS DEMÃOS. AF_04/2023</t>
  </si>
  <si>
    <t>EMASSAMENTO COM MASSA LÁTEX, APLICAÇÃO EM PAREDE, DUAS DEMÃOS, LIXAMENTO MANUAL. AF_04/2023</t>
  </si>
  <si>
    <t>PINTURA LÁTEX ACRÍLICA PREMIUM, APLICAÇÃO MANUAL EM TETO, DUAS DEMÃOS. AF_04/2023</t>
  </si>
  <si>
    <t>EMASSAMENTO COM MASSA LÁTEX, APLICAÇÃO EM TETO, DUAS DEMÃOS, LIXAMENTO MANUAL. AF_04/2023</t>
  </si>
  <si>
    <t>COTOVELO DE AÇO GALVANIZADO 1.1/2" - FORNECIMENTO E INSTALAÇÃO</t>
  </si>
  <si>
    <t>SINALIZACAO HORIZONTAL COM TINTA RETRORREFLETIVA A BASE DE RESINA ACRILICA COM MICROESFERAS DE VIDRO</t>
  </si>
  <si>
    <t>Placa em alumínio 20x20cm c/ vinil aplicado em 1 face e fixação com fita dupla face (fornecimento e montagem)</t>
  </si>
  <si>
    <t>Conjunto de mastro p/ três bandeiras e pedestal</t>
  </si>
  <si>
    <t>Piso tátil direcional e/ou alerta, de concreto, colorido, p/deficientes visuais, dimensões 25x25cm, aplicado com argamassa industrializada ac-ii, rejuntado, exclusive regularização de base</t>
  </si>
  <si>
    <t>Piso tátil direcional de concreto 0,25x0,25m.</t>
  </si>
  <si>
    <t>ALVENARIA DE VEDAÇÃO DE BLOCOS CERÂMICOS FURADOS NA HORIZONTAL DE 9X19X19 CM (ESPESSURA 9 CM) E ARGAMASSA DE ASSENTAMENTO COM PREPARO EM BETONEIRA. AF_12/2021</t>
  </si>
  <si>
    <t>C1630</t>
  </si>
  <si>
    <t>PREFEITURA MUNICIPAL DE PINHEIRO / MA</t>
  </si>
  <si>
    <t>22616 / 2014</t>
  </si>
  <si>
    <t>ID</t>
  </si>
  <si>
    <t>LOCALIZAÇÃO: POVOADO COCO, MUNICÍPIO DE PINHEIRO / MA</t>
  </si>
  <si>
    <t>TOTAL GERAL</t>
  </si>
  <si>
    <t>DESCRIÇÃO DOS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</si>
</sst>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3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FF0000"/>
      <name val="Arial"/>
      <family val="2"/>
    </font>
    <font>
      <b/>
      <sz val="13"/>
      <color rgb="FF000000"/>
      <name val="Calibri "/>
    </font>
    <font>
      <sz val="13"/>
      <color rgb="FF000000"/>
      <name val="Calibri "/>
    </font>
    <font>
      <sz val="12"/>
      <name val="Arial"/>
      <family val="2"/>
    </font>
    <font>
      <b/>
      <sz val="15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6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3"/>
      <name val="Calibri"/>
      <family val="2"/>
      <scheme val="minor"/>
    </font>
    <font>
      <b/>
      <sz val="13"/>
      <color theme="1"/>
      <name val="Calibri "/>
    </font>
    <font>
      <b/>
      <sz val="12"/>
      <color rgb="FF000000"/>
      <name val="Arial"/>
      <family val="2"/>
    </font>
    <font>
      <b/>
      <sz val="13"/>
      <name val="Calibri "/>
    </font>
    <font>
      <b/>
      <sz val="12"/>
      <name val="Calibri "/>
    </font>
    <font>
      <b/>
      <sz val="13"/>
      <color theme="1"/>
      <name val="Calibri"/>
      <family val="2"/>
      <scheme val="minor"/>
    </font>
    <font>
      <b/>
      <sz val="16"/>
      <name val="Arial"/>
      <family val="2"/>
    </font>
    <font>
      <b/>
      <sz val="18"/>
      <color rgb="FFC00000"/>
      <name val="Arial"/>
      <family val="2"/>
    </font>
    <font>
      <b/>
      <sz val="14"/>
      <name val="Arial"/>
      <family val="2"/>
    </font>
    <font>
      <sz val="14"/>
      <color rgb="FFFF0000"/>
      <name val="Calibri"/>
      <family val="2"/>
      <scheme val="minor"/>
    </font>
    <font>
      <b/>
      <sz val="17"/>
      <name val="Arial"/>
      <family val="2"/>
    </font>
    <font>
      <sz val="17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" xfId="0" applyBorder="1"/>
    <xf numFmtId="0" fontId="1" fillId="0" borderId="17" xfId="0" applyFont="1" applyBorder="1" applyAlignment="1">
      <alignment horizontal="center"/>
    </xf>
    <xf numFmtId="0" fontId="0" fillId="0" borderId="18" xfId="0" applyBorder="1"/>
    <xf numFmtId="0" fontId="2" fillId="2" borderId="0" xfId="0" applyFont="1" applyFill="1"/>
    <xf numFmtId="0" fontId="5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0" fillId="0" borderId="25" xfId="0" applyBorder="1"/>
    <xf numFmtId="0" fontId="11" fillId="0" borderId="1" xfId="0" applyFont="1" applyBorder="1" applyAlignment="1">
      <alignment vertical="center"/>
    </xf>
    <xf numFmtId="0" fontId="2" fillId="2" borderId="1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Border="1"/>
    <xf numFmtId="0" fontId="7" fillId="0" borderId="0" xfId="0" applyFont="1"/>
    <xf numFmtId="0" fontId="10" fillId="0" borderId="15" xfId="0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7" fillId="0" borderId="4" xfId="0" applyFont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11" fillId="0" borderId="3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/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/>
    <xf numFmtId="0" fontId="7" fillId="2" borderId="0" xfId="0" applyFont="1" applyFill="1"/>
    <xf numFmtId="0" fontId="23" fillId="0" borderId="1" xfId="0" applyFont="1" applyBorder="1"/>
    <xf numFmtId="0" fontId="24" fillId="0" borderId="1" xfId="0" applyFont="1" applyBorder="1" applyAlignment="1">
      <alignment vertical="center"/>
    </xf>
    <xf numFmtId="0" fontId="25" fillId="0" borderId="10" xfId="1" applyNumberFormat="1" applyFont="1" applyBorder="1" applyAlignment="1">
      <alignment horizontal="center"/>
    </xf>
    <xf numFmtId="43" fontId="26" fillId="0" borderId="1" xfId="1" applyFont="1" applyBorder="1" applyAlignment="1"/>
    <xf numFmtId="49" fontId="26" fillId="0" borderId="1" xfId="1" applyNumberFormat="1" applyFont="1" applyBorder="1" applyAlignment="1"/>
    <xf numFmtId="0" fontId="21" fillId="0" borderId="27" xfId="1" applyNumberFormat="1" applyFont="1" applyBorder="1" applyAlignment="1">
      <alignment horizontal="center"/>
    </xf>
    <xf numFmtId="0" fontId="23" fillId="0" borderId="25" xfId="0" applyFont="1" applyBorder="1"/>
    <xf numFmtId="0" fontId="24" fillId="0" borderId="25" xfId="0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 wrapText="1"/>
    </xf>
    <xf numFmtId="0" fontId="27" fillId="0" borderId="1" xfId="0" applyFont="1" applyBorder="1"/>
    <xf numFmtId="0" fontId="27" fillId="0" borderId="0" xfId="0" applyFont="1"/>
    <xf numFmtId="4" fontId="28" fillId="0" borderId="14" xfId="0" applyNumberFormat="1" applyFont="1" applyBorder="1" applyAlignment="1">
      <alignment horizontal="center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 wrapText="1"/>
    </xf>
    <xf numFmtId="4" fontId="30" fillId="0" borderId="14" xfId="0" applyNumberFormat="1" applyFont="1" applyBorder="1" applyAlignment="1">
      <alignment horizontal="center" vertical="center"/>
    </xf>
    <xf numFmtId="4" fontId="31" fillId="0" borderId="4" xfId="0" applyNumberFormat="1" applyFont="1" applyBorder="1" applyAlignment="1">
      <alignment horizontal="center" vertical="center"/>
    </xf>
    <xf numFmtId="0" fontId="32" fillId="0" borderId="1" xfId="0" applyFont="1" applyBorder="1"/>
    <xf numFmtId="0" fontId="32" fillId="0" borderId="0" xfId="0" applyFont="1"/>
    <xf numFmtId="0" fontId="10" fillId="0" borderId="4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center" vertical="center" wrapText="1"/>
    </xf>
    <xf numFmtId="10" fontId="7" fillId="2" borderId="21" xfId="0" applyNumberFormat="1" applyFont="1" applyFill="1" applyBorder="1"/>
    <xf numFmtId="10" fontId="0" fillId="0" borderId="30" xfId="0" applyNumberFormat="1" applyBorder="1"/>
    <xf numFmtId="10" fontId="0" fillId="0" borderId="16" xfId="0" applyNumberFormat="1" applyBorder="1"/>
    <xf numFmtId="10" fontId="0" fillId="0" borderId="19" xfId="0" applyNumberFormat="1" applyBorder="1"/>
    <xf numFmtId="10" fontId="0" fillId="0" borderId="0" xfId="0" applyNumberFormat="1"/>
    <xf numFmtId="0" fontId="11" fillId="0" borderId="3" xfId="0" applyFont="1" applyBorder="1" applyAlignment="1">
      <alignment horizontal="center" vertical="center" wrapText="1"/>
    </xf>
    <xf numFmtId="0" fontId="33" fillId="2" borderId="4" xfId="0" applyFont="1" applyFill="1" applyBorder="1" applyAlignment="1">
      <alignment horizontal="center" vertical="center"/>
    </xf>
    <xf numFmtId="0" fontId="23" fillId="2" borderId="1" xfId="0" applyFont="1" applyFill="1" applyBorder="1"/>
    <xf numFmtId="0" fontId="23" fillId="2" borderId="0" xfId="0" applyFont="1" applyFill="1"/>
    <xf numFmtId="0" fontId="26" fillId="0" borderId="3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26" fillId="0" borderId="4" xfId="0" applyFont="1" applyBorder="1" applyAlignment="1">
      <alignment vertical="center" wrapText="1"/>
    </xf>
    <xf numFmtId="0" fontId="26" fillId="0" borderId="4" xfId="0" applyFont="1" applyBorder="1" applyAlignment="1" applyProtection="1">
      <alignment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4" fontId="26" fillId="0" borderId="4" xfId="0" applyNumberFormat="1" applyFont="1" applyBorder="1" applyAlignment="1">
      <alignment horizontal="center" vertical="center" wrapText="1"/>
    </xf>
    <xf numFmtId="0" fontId="36" fillId="0" borderId="1" xfId="0" applyFont="1" applyBorder="1"/>
    <xf numFmtId="0" fontId="36" fillId="0" borderId="0" xfId="0" applyFont="1"/>
    <xf numFmtId="0" fontId="37" fillId="2" borderId="35" xfId="0" applyFont="1" applyFill="1" applyBorder="1" applyAlignment="1">
      <alignment horizontal="center" vertical="center" wrapText="1"/>
    </xf>
    <xf numFmtId="0" fontId="38" fillId="2" borderId="26" xfId="0" applyFont="1" applyFill="1" applyBorder="1" applyAlignment="1">
      <alignment horizontal="center"/>
    </xf>
    <xf numFmtId="4" fontId="37" fillId="2" borderId="26" xfId="0" applyNumberFormat="1" applyFont="1" applyFill="1" applyBorder="1" applyAlignment="1">
      <alignment horizontal="center" vertical="center"/>
    </xf>
    <xf numFmtId="10" fontId="37" fillId="2" borderId="36" xfId="0" applyNumberFormat="1" applyFont="1" applyFill="1" applyBorder="1" applyAlignment="1">
      <alignment horizontal="center" vertical="center"/>
    </xf>
    <xf numFmtId="0" fontId="38" fillId="0" borderId="1" xfId="0" applyFont="1" applyBorder="1"/>
    <xf numFmtId="0" fontId="38" fillId="0" borderId="0" xfId="0" applyFont="1"/>
    <xf numFmtId="0" fontId="37" fillId="2" borderId="26" xfId="0" applyFont="1" applyFill="1" applyBorder="1" applyAlignment="1">
      <alignment horizontal="center" vertical="center"/>
    </xf>
    <xf numFmtId="164" fontId="13" fillId="0" borderId="29" xfId="0" applyNumberFormat="1" applyFont="1" applyBorder="1" applyAlignment="1">
      <alignment horizontal="center" vertical="center"/>
    </xf>
    <xf numFmtId="164" fontId="26" fillId="0" borderId="21" xfId="0" applyNumberFormat="1" applyFont="1" applyBorder="1" applyAlignment="1">
      <alignment horizontal="center" vertical="center" wrapText="1"/>
    </xf>
    <xf numFmtId="164" fontId="7" fillId="2" borderId="21" xfId="0" applyNumberFormat="1" applyFont="1" applyFill="1" applyBorder="1"/>
    <xf numFmtId="164" fontId="7" fillId="0" borderId="21" xfId="0" applyNumberFormat="1" applyFont="1" applyBorder="1"/>
    <xf numFmtId="164" fontId="9" fillId="0" borderId="29" xfId="0" applyNumberFormat="1" applyFont="1" applyBorder="1" applyAlignment="1">
      <alignment horizontal="center" vertical="center"/>
    </xf>
    <xf numFmtId="164" fontId="31" fillId="0" borderId="2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3" fillId="2" borderId="33" xfId="0" applyFont="1" applyFill="1" applyBorder="1" applyAlignment="1">
      <alignment horizontal="center" vertical="center" wrapText="1"/>
    </xf>
    <xf numFmtId="0" fontId="33" fillId="2" borderId="25" xfId="0" applyFont="1" applyFill="1" applyBorder="1" applyAlignment="1">
      <alignment horizontal="center" vertical="center" wrapText="1"/>
    </xf>
    <xf numFmtId="0" fontId="33" fillId="2" borderId="34" xfId="0" applyFont="1" applyFill="1" applyBorder="1" applyAlignment="1">
      <alignment horizontal="center" vertical="center" wrapText="1"/>
    </xf>
    <xf numFmtId="0" fontId="33" fillId="2" borderId="13" xfId="0" applyFont="1" applyFill="1" applyBorder="1" applyAlignment="1">
      <alignment horizontal="center" vertical="center" wrapText="1"/>
    </xf>
    <xf numFmtId="0" fontId="33" fillId="2" borderId="24" xfId="0" applyFont="1" applyFill="1" applyBorder="1" applyAlignment="1">
      <alignment horizontal="center" vertical="center" wrapText="1"/>
    </xf>
    <xf numFmtId="0" fontId="33" fillId="2" borderId="12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4" fontId="16" fillId="2" borderId="4" xfId="0" applyNumberFormat="1" applyFont="1" applyFill="1" applyBorder="1" applyAlignment="1">
      <alignment horizontal="center" vertical="center"/>
    </xf>
    <xf numFmtId="0" fontId="33" fillId="2" borderId="38" xfId="0" applyFont="1" applyFill="1" applyBorder="1" applyAlignment="1">
      <alignment horizontal="center" vertical="center" wrapText="1"/>
    </xf>
    <xf numFmtId="0" fontId="33" fillId="2" borderId="14" xfId="0" applyFont="1" applyFill="1" applyBorder="1" applyAlignment="1">
      <alignment horizontal="center" vertical="center" wrapText="1"/>
    </xf>
    <xf numFmtId="0" fontId="33" fillId="2" borderId="26" xfId="0" applyFont="1" applyFill="1" applyBorder="1" applyAlignment="1">
      <alignment horizontal="center" vertical="center"/>
    </xf>
    <xf numFmtId="0" fontId="33" fillId="2" borderId="14" xfId="0" applyFont="1" applyFill="1" applyBorder="1" applyAlignment="1">
      <alignment horizontal="center" vertical="center"/>
    </xf>
    <xf numFmtId="0" fontId="34" fillId="2" borderId="22" xfId="0" applyFont="1" applyFill="1" applyBorder="1" applyAlignment="1">
      <alignment horizontal="center" vertical="center" wrapText="1"/>
    </xf>
    <xf numFmtId="0" fontId="34" fillId="2" borderId="23" xfId="0" applyFont="1" applyFill="1" applyBorder="1" applyAlignment="1">
      <alignment horizontal="center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34" fillId="2" borderId="24" xfId="0" applyFont="1" applyFill="1" applyBorder="1" applyAlignment="1">
      <alignment horizontal="center" vertical="center" wrapText="1"/>
    </xf>
    <xf numFmtId="4" fontId="35" fillId="2" borderId="4" xfId="0" applyNumberFormat="1" applyFont="1" applyFill="1" applyBorder="1" applyAlignment="1">
      <alignment horizontal="center" vertical="center"/>
    </xf>
    <xf numFmtId="10" fontId="35" fillId="2" borderId="8" xfId="0" applyNumberFormat="1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/>
    </xf>
    <xf numFmtId="4" fontId="35" fillId="2" borderId="4" xfId="0" applyNumberFormat="1" applyFont="1" applyFill="1" applyBorder="1" applyAlignment="1">
      <alignment horizontal="center" vertical="center" wrapText="1"/>
    </xf>
    <xf numFmtId="0" fontId="35" fillId="2" borderId="26" xfId="0" applyFont="1" applyFill="1" applyBorder="1" applyAlignment="1">
      <alignment horizontal="center" vertical="center"/>
    </xf>
    <xf numFmtId="0" fontId="35" fillId="2" borderId="14" xfId="0" applyFont="1" applyFill="1" applyBorder="1" applyAlignment="1">
      <alignment horizontal="center" vertical="center"/>
    </xf>
    <xf numFmtId="43" fontId="22" fillId="0" borderId="25" xfId="1" applyFont="1" applyBorder="1" applyAlignment="1">
      <alignment horizontal="center"/>
    </xf>
    <xf numFmtId="43" fontId="22" fillId="0" borderId="1" xfId="1" applyFont="1" applyBorder="1" applyAlignment="1">
      <alignment horizontal="center"/>
    </xf>
    <xf numFmtId="43" fontId="26" fillId="0" borderId="1" xfId="1" applyFont="1" applyBorder="1" applyAlignment="1">
      <alignment horizontal="center"/>
    </xf>
    <xf numFmtId="0" fontId="35" fillId="2" borderId="3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511630</xdr:colOff>
      <xdr:row>0</xdr:row>
      <xdr:rowOff>217714</xdr:rowOff>
    </xdr:from>
    <xdr:to>
      <xdr:col>9</xdr:col>
      <xdr:colOff>566059</xdr:colOff>
      <xdr:row>5</xdr:row>
      <xdr:rowOff>85937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82513A-BC5D-4FFB-8EF6-C17573BD3F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4249401" y="217714"/>
          <a:ext cx="3243944" cy="1446652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228600</xdr:rowOff>
    </xdr:from>
    <xdr:to>
      <xdr:col>2</xdr:col>
      <xdr:colOff>1036805</xdr:colOff>
      <xdr:row>5</xdr:row>
      <xdr:rowOff>97970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4170C50-4A0D-4DCE-9F93-718D757CA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76200" y="228600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358"/>
  <sheetViews>
    <sheetView tabSelected="1" view="pageBreakPreview" zoomScale="70" zoomScaleNormal="70" zoomScaleSheetLayoutView="70" workbookViewId="0">
      <selection activeCell="O12" sqref="O12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style="82" customWidth="1"/>
  </cols>
  <sheetData>
    <row r="1" spans="1:11" s="7" customFormat="1" ht="25.15" customHeight="1">
      <c r="A1" s="108"/>
      <c r="B1" s="109"/>
      <c r="C1" s="109"/>
      <c r="D1" s="137" t="s">
        <v>728</v>
      </c>
      <c r="E1" s="138"/>
      <c r="F1" s="138"/>
      <c r="G1" s="133" t="s">
        <v>730</v>
      </c>
      <c r="H1" s="114"/>
      <c r="I1" s="115"/>
      <c r="J1" s="116"/>
      <c r="K1" s="8"/>
    </row>
    <row r="2" spans="1:11" s="7" customFormat="1" ht="25.15" customHeight="1">
      <c r="A2" s="110"/>
      <c r="B2" s="111"/>
      <c r="C2" s="111"/>
      <c r="D2" s="139"/>
      <c r="E2" s="140"/>
      <c r="F2" s="140"/>
      <c r="G2" s="134"/>
      <c r="H2" s="117"/>
      <c r="I2" s="118"/>
      <c r="J2" s="119"/>
      <c r="K2" s="8"/>
    </row>
    <row r="3" spans="1:11" s="6" customFormat="1" ht="19.899999999999999" customHeight="1">
      <c r="A3" s="110"/>
      <c r="B3" s="111"/>
      <c r="C3" s="111"/>
      <c r="D3" s="123" t="s">
        <v>412</v>
      </c>
      <c r="E3" s="124"/>
      <c r="F3" s="125"/>
      <c r="G3" s="135">
        <v>1009443</v>
      </c>
      <c r="H3" s="117"/>
      <c r="I3" s="118"/>
      <c r="J3" s="119"/>
      <c r="K3" s="12"/>
    </row>
    <row r="4" spans="1:11" s="6" customFormat="1" ht="19.899999999999999" customHeight="1">
      <c r="A4" s="110"/>
      <c r="B4" s="111"/>
      <c r="C4" s="111"/>
      <c r="D4" s="126"/>
      <c r="E4" s="127"/>
      <c r="F4" s="128"/>
      <c r="G4" s="136"/>
      <c r="H4" s="117"/>
      <c r="I4" s="118"/>
      <c r="J4" s="119"/>
      <c r="K4" s="12"/>
    </row>
    <row r="5" spans="1:11" s="6" customFormat="1" ht="34.9" customHeight="1">
      <c r="A5" s="110"/>
      <c r="B5" s="111"/>
      <c r="C5" s="111"/>
      <c r="D5" s="129" t="s">
        <v>731</v>
      </c>
      <c r="E5" s="130"/>
      <c r="F5" s="131"/>
      <c r="G5" s="84" t="s">
        <v>410</v>
      </c>
      <c r="H5" s="117"/>
      <c r="I5" s="118"/>
      <c r="J5" s="119"/>
      <c r="K5" s="12"/>
    </row>
    <row r="6" spans="1:11" s="6" customFormat="1" ht="34.9" customHeight="1">
      <c r="A6" s="112"/>
      <c r="B6" s="113"/>
      <c r="C6" s="113"/>
      <c r="D6" s="132" t="s">
        <v>411</v>
      </c>
      <c r="E6" s="132"/>
      <c r="F6" s="132"/>
      <c r="G6" s="84" t="s">
        <v>729</v>
      </c>
      <c r="H6" s="120"/>
      <c r="I6" s="121"/>
      <c r="J6" s="122"/>
      <c r="K6" s="12"/>
    </row>
    <row r="7" spans="1:11" s="86" customFormat="1" ht="30" customHeight="1">
      <c r="A7" s="150" t="s">
        <v>0</v>
      </c>
      <c r="B7" s="145" t="s">
        <v>2</v>
      </c>
      <c r="C7" s="145" t="s">
        <v>3</v>
      </c>
      <c r="D7" s="145" t="s">
        <v>733</v>
      </c>
      <c r="E7" s="143" t="s">
        <v>1</v>
      </c>
      <c r="F7" s="145" t="s">
        <v>4</v>
      </c>
      <c r="G7" s="144" t="s">
        <v>14</v>
      </c>
      <c r="H7" s="144" t="s">
        <v>15</v>
      </c>
      <c r="I7" s="141" t="s">
        <v>16</v>
      </c>
      <c r="J7" s="142" t="s">
        <v>17</v>
      </c>
      <c r="K7" s="85"/>
    </row>
    <row r="8" spans="1:11" s="86" customFormat="1" ht="30" customHeight="1">
      <c r="A8" s="150"/>
      <c r="B8" s="146"/>
      <c r="C8" s="146"/>
      <c r="D8" s="146"/>
      <c r="E8" s="143"/>
      <c r="F8" s="146"/>
      <c r="G8" s="144"/>
      <c r="H8" s="144"/>
      <c r="I8" s="141"/>
      <c r="J8" s="142"/>
      <c r="K8" s="85"/>
    </row>
    <row r="9" spans="1:11" s="51" customFormat="1" ht="30" customHeight="1">
      <c r="A9" s="46" t="s">
        <v>437</v>
      </c>
      <c r="B9" s="47"/>
      <c r="C9" s="47"/>
      <c r="D9" s="48" t="s">
        <v>5</v>
      </c>
      <c r="E9" s="49"/>
      <c r="F9" s="47"/>
      <c r="G9" s="47"/>
      <c r="H9" s="47"/>
      <c r="I9" s="47"/>
      <c r="J9" s="78"/>
      <c r="K9" s="50"/>
    </row>
    <row r="10" spans="1:11" s="18" customFormat="1" ht="25.15" customHeight="1">
      <c r="A10" s="19" t="s">
        <v>438</v>
      </c>
      <c r="B10" s="20" t="s">
        <v>352</v>
      </c>
      <c r="C10" s="20" t="s">
        <v>18</v>
      </c>
      <c r="D10" s="21" t="s">
        <v>58</v>
      </c>
      <c r="E10" s="22" t="s">
        <v>59</v>
      </c>
      <c r="F10" s="23">
        <v>6</v>
      </c>
      <c r="G10" s="24">
        <v>468.31</v>
      </c>
      <c r="H10" s="24">
        <v>585.38</v>
      </c>
      <c r="I10" s="25">
        <f>TRUNC(H10*F10,2)</f>
        <v>3512.28</v>
      </c>
      <c r="J10" s="102">
        <f>I10/$I$295</f>
        <v>1.8738324259086E-3</v>
      </c>
      <c r="K10" s="17"/>
    </row>
    <row r="11" spans="1:11" s="18" customFormat="1" ht="25.15" customHeight="1">
      <c r="A11" s="19" t="s">
        <v>439</v>
      </c>
      <c r="B11" s="20" t="s">
        <v>353</v>
      </c>
      <c r="C11" s="20" t="s">
        <v>19</v>
      </c>
      <c r="D11" s="21" t="s">
        <v>60</v>
      </c>
      <c r="E11" s="22" t="s">
        <v>59</v>
      </c>
      <c r="F11" s="23">
        <v>1</v>
      </c>
      <c r="G11" s="24">
        <v>11814.1</v>
      </c>
      <c r="H11" s="24">
        <v>14767.62</v>
      </c>
      <c r="I11" s="25">
        <f t="shared" ref="I11:I13" si="0">TRUNC(H11*F11,2)</f>
        <v>14767.62</v>
      </c>
      <c r="J11" s="102">
        <f>I11/I$295</f>
        <v>7.8786558046329905E-3</v>
      </c>
      <c r="K11" s="17"/>
    </row>
    <row r="12" spans="1:11" s="18" customFormat="1" ht="25.15" customHeight="1">
      <c r="A12" s="19" t="s">
        <v>440</v>
      </c>
      <c r="B12" s="20" t="s">
        <v>727</v>
      </c>
      <c r="C12" s="20" t="s">
        <v>18</v>
      </c>
      <c r="D12" s="21" t="s">
        <v>61</v>
      </c>
      <c r="E12" s="22" t="s">
        <v>59</v>
      </c>
      <c r="F12" s="23">
        <v>727.28</v>
      </c>
      <c r="G12" s="24">
        <v>7.71</v>
      </c>
      <c r="H12" s="24">
        <v>9.6300000000000008</v>
      </c>
      <c r="I12" s="25">
        <f t="shared" si="0"/>
        <v>7003.7</v>
      </c>
      <c r="J12" s="102">
        <f>I12/I$295</f>
        <v>3.7365358574305181E-3</v>
      </c>
      <c r="K12" s="17"/>
    </row>
    <row r="13" spans="1:11" s="18" customFormat="1" ht="25.15" customHeight="1">
      <c r="A13" s="19" t="s">
        <v>441</v>
      </c>
      <c r="B13" s="20" t="s">
        <v>354</v>
      </c>
      <c r="C13" s="20" t="s">
        <v>19</v>
      </c>
      <c r="D13" s="21" t="s">
        <v>62</v>
      </c>
      <c r="E13" s="22" t="s">
        <v>63</v>
      </c>
      <c r="F13" s="23">
        <v>1</v>
      </c>
      <c r="G13" s="24">
        <v>1676.69</v>
      </c>
      <c r="H13" s="24">
        <v>2095.86</v>
      </c>
      <c r="I13" s="25">
        <f t="shared" si="0"/>
        <v>2095.86</v>
      </c>
      <c r="J13" s="102">
        <f>I13/I$295</f>
        <v>1.1181598358231115E-3</v>
      </c>
      <c r="K13" s="17"/>
    </row>
    <row r="14" spans="1:11" s="94" customFormat="1" ht="30" customHeight="1">
      <c r="A14" s="87"/>
      <c r="B14" s="88"/>
      <c r="C14" s="88"/>
      <c r="D14" s="89" t="s">
        <v>409</v>
      </c>
      <c r="E14" s="90"/>
      <c r="F14" s="91"/>
      <c r="G14" s="88"/>
      <c r="H14" s="88"/>
      <c r="I14" s="92">
        <f>SUM(I10:I13)</f>
        <v>27379.460000000003</v>
      </c>
      <c r="J14" s="103">
        <f>SUM(J10:J13)</f>
        <v>1.460718392379522E-2</v>
      </c>
      <c r="K14" s="93"/>
    </row>
    <row r="15" spans="1:11" s="51" customFormat="1" ht="30" customHeight="1">
      <c r="A15" s="46" t="s">
        <v>442</v>
      </c>
      <c r="B15" s="47"/>
      <c r="C15" s="47"/>
      <c r="D15" s="48" t="s">
        <v>9</v>
      </c>
      <c r="E15" s="49"/>
      <c r="F15" s="47"/>
      <c r="G15" s="47"/>
      <c r="H15" s="47"/>
      <c r="I15" s="47"/>
      <c r="J15" s="104"/>
      <c r="K15" s="50"/>
    </row>
    <row r="16" spans="1:11" s="18" customFormat="1" ht="34.9" customHeight="1">
      <c r="A16" s="19" t="s">
        <v>443</v>
      </c>
      <c r="B16" s="27" t="s">
        <v>355</v>
      </c>
      <c r="C16" s="20" t="s">
        <v>18</v>
      </c>
      <c r="D16" s="21" t="s">
        <v>64</v>
      </c>
      <c r="E16" s="22" t="s">
        <v>65</v>
      </c>
      <c r="F16" s="23">
        <v>120.24</v>
      </c>
      <c r="G16" s="24">
        <v>92.24</v>
      </c>
      <c r="H16" s="24">
        <v>115.3</v>
      </c>
      <c r="I16" s="25">
        <f t="shared" ref="I16:I19" si="1">TRUNC(H16*F16,2)</f>
        <v>13863.67</v>
      </c>
      <c r="J16" s="102">
        <f>I16/I$295</f>
        <v>7.3963904893961409E-3</v>
      </c>
      <c r="K16" s="17"/>
    </row>
    <row r="17" spans="1:11" s="18" customFormat="1" ht="25.15" customHeight="1">
      <c r="A17" s="19" t="s">
        <v>444</v>
      </c>
      <c r="B17" s="27" t="s">
        <v>356</v>
      </c>
      <c r="C17" s="20" t="s">
        <v>18</v>
      </c>
      <c r="D17" s="21" t="s">
        <v>66</v>
      </c>
      <c r="E17" s="22" t="s">
        <v>65</v>
      </c>
      <c r="F17" s="23">
        <v>148.82</v>
      </c>
      <c r="G17" s="24">
        <v>1.95</v>
      </c>
      <c r="H17" s="24">
        <v>2.4300000000000002</v>
      </c>
      <c r="I17" s="25">
        <f t="shared" si="1"/>
        <v>361.63</v>
      </c>
      <c r="J17" s="102">
        <f>I17/I$295</f>
        <v>1.929328015367018E-4</v>
      </c>
      <c r="K17" s="17"/>
    </row>
    <row r="18" spans="1:11" s="18" customFormat="1" ht="34.9" customHeight="1">
      <c r="A18" s="19" t="s">
        <v>445</v>
      </c>
      <c r="B18" s="27" t="s">
        <v>357</v>
      </c>
      <c r="C18" s="20" t="s">
        <v>18</v>
      </c>
      <c r="D18" s="21" t="s">
        <v>67</v>
      </c>
      <c r="E18" s="22" t="s">
        <v>65</v>
      </c>
      <c r="F18" s="23">
        <v>62.48</v>
      </c>
      <c r="G18" s="24">
        <v>27.43</v>
      </c>
      <c r="H18" s="24">
        <v>34.28</v>
      </c>
      <c r="I18" s="25">
        <f t="shared" si="1"/>
        <v>2141.81</v>
      </c>
      <c r="J18" s="102">
        <f>I18/I$295</f>
        <v>1.1426745669864868E-3</v>
      </c>
      <c r="K18" s="17"/>
    </row>
    <row r="19" spans="1:11" s="18" customFormat="1" ht="25.15" customHeight="1">
      <c r="A19" s="19" t="s">
        <v>446</v>
      </c>
      <c r="B19" s="27" t="s">
        <v>358</v>
      </c>
      <c r="C19" s="20" t="s">
        <v>18</v>
      </c>
      <c r="D19" s="21" t="s">
        <v>68</v>
      </c>
      <c r="E19" s="22" t="s">
        <v>65</v>
      </c>
      <c r="F19" s="23">
        <v>124.5</v>
      </c>
      <c r="G19" s="24">
        <v>131.59</v>
      </c>
      <c r="H19" s="24">
        <v>164.48</v>
      </c>
      <c r="I19" s="25">
        <f t="shared" si="1"/>
        <v>20477.759999999998</v>
      </c>
      <c r="J19" s="102">
        <f>I19/I$295</f>
        <v>1.0925065967967841E-2</v>
      </c>
      <c r="K19" s="17"/>
    </row>
    <row r="20" spans="1:11" s="94" customFormat="1" ht="30" customHeight="1">
      <c r="A20" s="87"/>
      <c r="B20" s="88"/>
      <c r="C20" s="88"/>
      <c r="D20" s="89" t="s">
        <v>409</v>
      </c>
      <c r="E20" s="90"/>
      <c r="F20" s="91"/>
      <c r="G20" s="88"/>
      <c r="H20" s="88"/>
      <c r="I20" s="92">
        <f>SUM(I16:I19)</f>
        <v>36844.869999999995</v>
      </c>
      <c r="J20" s="103">
        <f>SUM(J16:J19)</f>
        <v>1.965706382588717E-2</v>
      </c>
      <c r="K20" s="93"/>
    </row>
    <row r="21" spans="1:11" s="51" customFormat="1" ht="30" customHeight="1">
      <c r="A21" s="46" t="s">
        <v>447</v>
      </c>
      <c r="B21" s="47"/>
      <c r="C21" s="47"/>
      <c r="D21" s="48" t="s">
        <v>8</v>
      </c>
      <c r="E21" s="49"/>
      <c r="F21" s="47"/>
      <c r="G21" s="47"/>
      <c r="H21" s="47"/>
      <c r="I21" s="47"/>
      <c r="J21" s="104"/>
      <c r="K21" s="50"/>
    </row>
    <row r="22" spans="1:11" s="18" customFormat="1" ht="30" customHeight="1">
      <c r="A22" s="26" t="s">
        <v>448</v>
      </c>
      <c r="B22" s="14"/>
      <c r="C22" s="14"/>
      <c r="D22" s="28" t="s">
        <v>69</v>
      </c>
      <c r="E22" s="29"/>
      <c r="F22" s="16"/>
      <c r="G22" s="14"/>
      <c r="H22" s="14"/>
      <c r="I22" s="14"/>
      <c r="J22" s="105"/>
      <c r="K22" s="17"/>
    </row>
    <row r="23" spans="1:11" s="18" customFormat="1" ht="34.9" customHeight="1">
      <c r="A23" s="19" t="s">
        <v>449</v>
      </c>
      <c r="B23" s="27" t="s">
        <v>359</v>
      </c>
      <c r="C23" s="20" t="s">
        <v>18</v>
      </c>
      <c r="D23" s="21" t="s">
        <v>70</v>
      </c>
      <c r="E23" s="22" t="s">
        <v>59</v>
      </c>
      <c r="F23" s="23">
        <v>239.89</v>
      </c>
      <c r="G23" s="24">
        <v>21.06</v>
      </c>
      <c r="H23" s="24">
        <v>26.32</v>
      </c>
      <c r="I23" s="25">
        <f t="shared" ref="I23:I27" si="2">TRUNC(H23*F23,2)</f>
        <v>6313.9</v>
      </c>
      <c r="J23" s="102">
        <f>I23/I$295</f>
        <v>3.3685214601183017E-3</v>
      </c>
      <c r="K23" s="17"/>
    </row>
    <row r="24" spans="1:11" s="18" customFormat="1" ht="25.15" customHeight="1">
      <c r="A24" s="19" t="s">
        <v>450</v>
      </c>
      <c r="B24" s="27" t="s">
        <v>418</v>
      </c>
      <c r="C24" s="20" t="s">
        <v>18</v>
      </c>
      <c r="D24" s="30" t="s">
        <v>351</v>
      </c>
      <c r="E24" s="31" t="s">
        <v>59</v>
      </c>
      <c r="F24" s="23">
        <v>861.27</v>
      </c>
      <c r="G24" s="24">
        <v>144.25</v>
      </c>
      <c r="H24" s="24">
        <v>180.31</v>
      </c>
      <c r="I24" s="25">
        <f t="shared" si="2"/>
        <v>155295.59</v>
      </c>
      <c r="J24" s="102">
        <f>I24/I$295</f>
        <v>8.2851569960996074E-2</v>
      </c>
      <c r="K24" s="17"/>
    </row>
    <row r="25" spans="1:11" s="18" customFormat="1" ht="34.9" customHeight="1">
      <c r="A25" s="19" t="s">
        <v>451</v>
      </c>
      <c r="B25" s="27" t="s">
        <v>360</v>
      </c>
      <c r="C25" s="20" t="s">
        <v>18</v>
      </c>
      <c r="D25" s="30" t="s">
        <v>71</v>
      </c>
      <c r="E25" s="31" t="s">
        <v>72</v>
      </c>
      <c r="F25" s="23">
        <v>830.54</v>
      </c>
      <c r="G25" s="24">
        <v>15.1</v>
      </c>
      <c r="H25" s="24">
        <v>18.87</v>
      </c>
      <c r="I25" s="25">
        <f t="shared" si="2"/>
        <v>15672.28</v>
      </c>
      <c r="J25" s="102">
        <f>I25/I$295</f>
        <v>8.3612999111457031E-3</v>
      </c>
      <c r="K25" s="17"/>
    </row>
    <row r="26" spans="1:11" s="18" customFormat="1" ht="34.9" customHeight="1">
      <c r="A26" s="19" t="s">
        <v>452</v>
      </c>
      <c r="B26" s="27" t="s">
        <v>361</v>
      </c>
      <c r="C26" s="20" t="s">
        <v>18</v>
      </c>
      <c r="D26" s="30" t="s">
        <v>73</v>
      </c>
      <c r="E26" s="31" t="s">
        <v>72</v>
      </c>
      <c r="F26" s="23">
        <v>5536.78</v>
      </c>
      <c r="G26" s="24">
        <v>12.01</v>
      </c>
      <c r="H26" s="24">
        <v>15.01</v>
      </c>
      <c r="I26" s="25">
        <f t="shared" si="2"/>
        <v>83107.06</v>
      </c>
      <c r="J26" s="102">
        <f>I26/I$295</f>
        <v>4.4338351113786929E-2</v>
      </c>
      <c r="K26" s="17"/>
    </row>
    <row r="27" spans="1:11" s="18" customFormat="1" ht="25.15" customHeight="1">
      <c r="A27" s="19" t="s">
        <v>453</v>
      </c>
      <c r="B27" s="27" t="s">
        <v>362</v>
      </c>
      <c r="C27" s="20" t="s">
        <v>18</v>
      </c>
      <c r="D27" s="21" t="s">
        <v>74</v>
      </c>
      <c r="E27" s="22" t="s">
        <v>65</v>
      </c>
      <c r="F27" s="23">
        <v>75.19</v>
      </c>
      <c r="G27" s="24">
        <v>756.95</v>
      </c>
      <c r="H27" s="24">
        <v>946.18</v>
      </c>
      <c r="I27" s="25">
        <f t="shared" si="2"/>
        <v>71143.27</v>
      </c>
      <c r="J27" s="102">
        <f>I27/I$295</f>
        <v>3.7955563397898379E-2</v>
      </c>
      <c r="K27" s="17"/>
    </row>
    <row r="28" spans="1:11" s="18" customFormat="1" ht="25.15" customHeight="1">
      <c r="A28" s="32" t="s">
        <v>454</v>
      </c>
      <c r="B28" s="27"/>
      <c r="C28" s="20"/>
      <c r="D28" s="28" t="s">
        <v>75</v>
      </c>
      <c r="E28" s="29"/>
      <c r="F28" s="23"/>
      <c r="G28" s="24"/>
      <c r="H28" s="24"/>
      <c r="I28" s="25"/>
      <c r="J28" s="102"/>
      <c r="K28" s="17"/>
    </row>
    <row r="29" spans="1:11" s="18" customFormat="1" ht="25.15" customHeight="1">
      <c r="A29" s="33" t="s">
        <v>455</v>
      </c>
      <c r="B29" s="27" t="s">
        <v>418</v>
      </c>
      <c r="C29" s="20" t="s">
        <v>18</v>
      </c>
      <c r="D29" s="30" t="s">
        <v>351</v>
      </c>
      <c r="E29" s="31" t="s">
        <v>59</v>
      </c>
      <c r="F29" s="23">
        <v>238.98</v>
      </c>
      <c r="G29" s="24">
        <v>144.25</v>
      </c>
      <c r="H29" s="24">
        <v>180.31</v>
      </c>
      <c r="I29" s="25">
        <f t="shared" ref="I29:I32" si="3">TRUNC(H29*F29,2)</f>
        <v>43090.48</v>
      </c>
      <c r="J29" s="102">
        <f>I29/I$295</f>
        <v>2.2989151967373334E-2</v>
      </c>
      <c r="K29" s="17"/>
    </row>
    <row r="30" spans="1:11" s="18" customFormat="1" ht="34.9" customHeight="1">
      <c r="A30" s="33" t="s">
        <v>456</v>
      </c>
      <c r="B30" s="27" t="s">
        <v>360</v>
      </c>
      <c r="C30" s="20" t="s">
        <v>18</v>
      </c>
      <c r="D30" s="21" t="s">
        <v>71</v>
      </c>
      <c r="E30" s="22" t="s">
        <v>72</v>
      </c>
      <c r="F30" s="23">
        <v>230.44</v>
      </c>
      <c r="G30" s="24">
        <v>15.1</v>
      </c>
      <c r="H30" s="24">
        <v>18.87</v>
      </c>
      <c r="I30" s="25">
        <f t="shared" si="3"/>
        <v>4348.3999999999996</v>
      </c>
      <c r="J30" s="102">
        <f>I30/I$295</f>
        <v>2.3199098365793602E-3</v>
      </c>
      <c r="K30" s="17"/>
    </row>
    <row r="31" spans="1:11" s="18" customFormat="1" ht="34.9" customHeight="1">
      <c r="A31" s="33" t="s">
        <v>457</v>
      </c>
      <c r="B31" s="27" t="s">
        <v>361</v>
      </c>
      <c r="C31" s="20" t="s">
        <v>18</v>
      </c>
      <c r="D31" s="21" t="s">
        <v>73</v>
      </c>
      <c r="E31" s="22" t="s">
        <v>72</v>
      </c>
      <c r="F31" s="23">
        <v>1536.3</v>
      </c>
      <c r="G31" s="24">
        <v>12.01</v>
      </c>
      <c r="H31" s="24">
        <v>15.01</v>
      </c>
      <c r="I31" s="25">
        <f t="shared" si="3"/>
        <v>23059.86</v>
      </c>
      <c r="J31" s="102">
        <f>I31/I$295</f>
        <v>1.2302639141786158E-2</v>
      </c>
      <c r="K31" s="17"/>
    </row>
    <row r="32" spans="1:11" s="18" customFormat="1" ht="25.15" customHeight="1">
      <c r="A32" s="33" t="s">
        <v>458</v>
      </c>
      <c r="B32" s="27" t="s">
        <v>363</v>
      </c>
      <c r="C32" s="20" t="s">
        <v>18</v>
      </c>
      <c r="D32" s="21" t="s">
        <v>76</v>
      </c>
      <c r="E32" s="22" t="s">
        <v>65</v>
      </c>
      <c r="F32" s="23">
        <v>17.07</v>
      </c>
      <c r="G32" s="24">
        <v>840.55</v>
      </c>
      <c r="H32" s="24">
        <v>1050.68</v>
      </c>
      <c r="I32" s="25">
        <f t="shared" si="3"/>
        <v>17935.099999999999</v>
      </c>
      <c r="J32" s="102">
        <f>I32/I$295</f>
        <v>9.5685343827694048E-3</v>
      </c>
      <c r="K32" s="17"/>
    </row>
    <row r="33" spans="1:11" s="94" customFormat="1" ht="30" customHeight="1">
      <c r="A33" s="87"/>
      <c r="B33" s="88"/>
      <c r="C33" s="88"/>
      <c r="D33" s="89" t="s">
        <v>409</v>
      </c>
      <c r="E33" s="90"/>
      <c r="F33" s="91"/>
      <c r="G33" s="88"/>
      <c r="H33" s="88"/>
      <c r="I33" s="92">
        <f>SUM(I23:I32)</f>
        <v>419965.93999999994</v>
      </c>
      <c r="J33" s="103">
        <f>SUM(J22:J32)</f>
        <v>0.22405554117245369</v>
      </c>
      <c r="K33" s="93"/>
    </row>
    <row r="34" spans="1:11" s="51" customFormat="1" ht="30" customHeight="1">
      <c r="A34" s="46" t="s">
        <v>459</v>
      </c>
      <c r="B34" s="47"/>
      <c r="C34" s="47"/>
      <c r="D34" s="48" t="s">
        <v>7</v>
      </c>
      <c r="E34" s="49"/>
      <c r="F34" s="47"/>
      <c r="G34" s="47"/>
      <c r="H34" s="47"/>
      <c r="I34" s="47"/>
      <c r="J34" s="104"/>
      <c r="K34" s="50"/>
    </row>
    <row r="35" spans="1:11" s="18" customFormat="1" ht="30" customHeight="1">
      <c r="A35" s="35" t="s">
        <v>460</v>
      </c>
      <c r="B35" s="14"/>
      <c r="C35" s="14"/>
      <c r="D35" s="15" t="s">
        <v>77</v>
      </c>
      <c r="E35" s="36"/>
      <c r="F35" s="16"/>
      <c r="G35" s="14"/>
      <c r="H35" s="14"/>
      <c r="I35" s="14"/>
      <c r="J35" s="105"/>
      <c r="K35" s="17"/>
    </row>
    <row r="36" spans="1:11" s="18" customFormat="1" ht="34.9" customHeight="1">
      <c r="A36" s="37" t="s">
        <v>461</v>
      </c>
      <c r="B36" s="27" t="s">
        <v>364</v>
      </c>
      <c r="C36" s="20" t="s">
        <v>18</v>
      </c>
      <c r="D36" s="38" t="s">
        <v>78</v>
      </c>
      <c r="E36" s="39" t="s">
        <v>59</v>
      </c>
      <c r="F36" s="23">
        <v>217</v>
      </c>
      <c r="G36" s="24">
        <v>50.55</v>
      </c>
      <c r="H36" s="24">
        <v>63.18</v>
      </c>
      <c r="I36" s="25">
        <f t="shared" ref="I36:I39" si="4">TRUNC(H36*F36,2)</f>
        <v>13710.06</v>
      </c>
      <c r="J36" s="102">
        <f>I36/I$295</f>
        <v>7.3144381965994905E-3</v>
      </c>
      <c r="K36" s="17"/>
    </row>
    <row r="37" spans="1:11" s="18" customFormat="1" ht="25.15" customHeight="1">
      <c r="A37" s="37" t="s">
        <v>462</v>
      </c>
      <c r="B37" s="27" t="s">
        <v>365</v>
      </c>
      <c r="C37" s="20" t="s">
        <v>18</v>
      </c>
      <c r="D37" s="21" t="s">
        <v>79</v>
      </c>
      <c r="E37" s="39" t="s">
        <v>72</v>
      </c>
      <c r="F37" s="23">
        <v>209.25</v>
      </c>
      <c r="G37" s="24">
        <v>14.3</v>
      </c>
      <c r="H37" s="24">
        <v>17.87</v>
      </c>
      <c r="I37" s="25">
        <f t="shared" si="4"/>
        <v>3739.29</v>
      </c>
      <c r="J37" s="102">
        <f>I37/I$295</f>
        <v>1.9949442675059417E-3</v>
      </c>
      <c r="K37" s="17"/>
    </row>
    <row r="38" spans="1:11" s="18" customFormat="1" ht="25.15" customHeight="1">
      <c r="A38" s="37" t="s">
        <v>463</v>
      </c>
      <c r="B38" s="27" t="s">
        <v>366</v>
      </c>
      <c r="C38" s="20" t="s">
        <v>18</v>
      </c>
      <c r="D38" s="21" t="s">
        <v>80</v>
      </c>
      <c r="E38" s="39" t="s">
        <v>72</v>
      </c>
      <c r="F38" s="23">
        <v>1395</v>
      </c>
      <c r="G38" s="24">
        <v>10.08</v>
      </c>
      <c r="H38" s="24">
        <v>12.6</v>
      </c>
      <c r="I38" s="25">
        <f t="shared" si="4"/>
        <v>17577</v>
      </c>
      <c r="J38" s="102">
        <f>I38/I$295</f>
        <v>9.3774848674352436E-3</v>
      </c>
      <c r="K38" s="17"/>
    </row>
    <row r="39" spans="1:11" s="18" customFormat="1" ht="25.15" customHeight="1">
      <c r="A39" s="37" t="s">
        <v>464</v>
      </c>
      <c r="B39" s="27" t="s">
        <v>362</v>
      </c>
      <c r="C39" s="20" t="s">
        <v>18</v>
      </c>
      <c r="D39" s="21" t="s">
        <v>74</v>
      </c>
      <c r="E39" s="39" t="s">
        <v>65</v>
      </c>
      <c r="F39" s="23">
        <v>15.5</v>
      </c>
      <c r="G39" s="24">
        <v>756.95</v>
      </c>
      <c r="H39" s="24">
        <v>946.18</v>
      </c>
      <c r="I39" s="25">
        <f t="shared" si="4"/>
        <v>14665.79</v>
      </c>
      <c r="J39" s="102">
        <f>I39/I$295</f>
        <v>7.8243285995325228E-3</v>
      </c>
      <c r="K39" s="17"/>
    </row>
    <row r="40" spans="1:11" s="18" customFormat="1" ht="25.15" customHeight="1">
      <c r="A40" s="34" t="s">
        <v>465</v>
      </c>
      <c r="B40" s="27"/>
      <c r="C40" s="20"/>
      <c r="D40" s="15" t="s">
        <v>81</v>
      </c>
      <c r="E40" s="39"/>
      <c r="F40" s="23"/>
      <c r="G40" s="24"/>
      <c r="H40" s="24"/>
      <c r="I40" s="25"/>
      <c r="J40" s="102"/>
      <c r="K40" s="17"/>
    </row>
    <row r="41" spans="1:11" s="18" customFormat="1" ht="34.9" customHeight="1">
      <c r="A41" s="37" t="s">
        <v>466</v>
      </c>
      <c r="B41" s="27" t="s">
        <v>364</v>
      </c>
      <c r="C41" s="20" t="s">
        <v>18</v>
      </c>
      <c r="D41" s="38" t="s">
        <v>82</v>
      </c>
      <c r="E41" s="39" t="s">
        <v>59</v>
      </c>
      <c r="F41" s="23">
        <v>226.94</v>
      </c>
      <c r="G41" s="24">
        <v>50.55</v>
      </c>
      <c r="H41" s="24">
        <v>63.18</v>
      </c>
      <c r="I41" s="25">
        <f t="shared" ref="I41:I44" si="5">TRUNC(H41*F41,2)</f>
        <v>14338.06</v>
      </c>
      <c r="J41" s="102">
        <f>I41/I$295</f>
        <v>7.6494817476462753E-3</v>
      </c>
      <c r="K41" s="17"/>
    </row>
    <row r="42" spans="1:11" s="18" customFormat="1" ht="25.15" customHeight="1">
      <c r="A42" s="37" t="s">
        <v>467</v>
      </c>
      <c r="B42" s="27" t="s">
        <v>365</v>
      </c>
      <c r="C42" s="20" t="s">
        <v>18</v>
      </c>
      <c r="D42" s="21" t="s">
        <v>79</v>
      </c>
      <c r="E42" s="39" t="s">
        <v>72</v>
      </c>
      <c r="F42" s="23">
        <v>218.83</v>
      </c>
      <c r="G42" s="24">
        <v>14.3</v>
      </c>
      <c r="H42" s="24">
        <v>17.87</v>
      </c>
      <c r="I42" s="25">
        <f t="shared" si="5"/>
        <v>3910.49</v>
      </c>
      <c r="J42" s="102">
        <f>I42/I$295</f>
        <v>2.0862809807849375E-3</v>
      </c>
      <c r="K42" s="17"/>
    </row>
    <row r="43" spans="1:11" s="18" customFormat="1" ht="25.15" customHeight="1">
      <c r="A43" s="37" t="s">
        <v>468</v>
      </c>
      <c r="B43" s="27" t="s">
        <v>366</v>
      </c>
      <c r="C43" s="20" t="s">
        <v>18</v>
      </c>
      <c r="D43" s="21" t="s">
        <v>80</v>
      </c>
      <c r="E43" s="39" t="s">
        <v>72</v>
      </c>
      <c r="F43" s="23">
        <v>1458.9</v>
      </c>
      <c r="G43" s="24">
        <v>10.08</v>
      </c>
      <c r="H43" s="24">
        <v>12.6</v>
      </c>
      <c r="I43" s="25">
        <f t="shared" si="5"/>
        <v>18382.14</v>
      </c>
      <c r="J43" s="102">
        <f>I43/I$295</f>
        <v>9.8070341742661493E-3</v>
      </c>
      <c r="K43" s="17"/>
    </row>
    <row r="44" spans="1:11" s="18" customFormat="1" ht="30" customHeight="1">
      <c r="A44" s="37" t="s">
        <v>469</v>
      </c>
      <c r="B44" s="27" t="s">
        <v>362</v>
      </c>
      <c r="C44" s="20" t="s">
        <v>18</v>
      </c>
      <c r="D44" s="21" t="s">
        <v>83</v>
      </c>
      <c r="E44" s="39" t="s">
        <v>65</v>
      </c>
      <c r="F44" s="23">
        <v>16.21</v>
      </c>
      <c r="G44" s="24">
        <v>756.95</v>
      </c>
      <c r="H44" s="24">
        <v>946.18</v>
      </c>
      <c r="I44" s="25">
        <f t="shared" si="5"/>
        <v>15337.57</v>
      </c>
      <c r="J44" s="102">
        <f>I44/I$295</f>
        <v>8.1827291675615164E-3</v>
      </c>
      <c r="K44" s="17" t="e">
        <f>#REF!</f>
        <v>#REF!</v>
      </c>
    </row>
    <row r="45" spans="1:11" s="18" customFormat="1" ht="25.15" customHeight="1">
      <c r="A45" s="34" t="s">
        <v>349</v>
      </c>
      <c r="B45" s="27"/>
      <c r="C45" s="20"/>
      <c r="D45" s="15" t="s">
        <v>436</v>
      </c>
      <c r="E45" s="39"/>
      <c r="F45" s="23"/>
      <c r="G45" s="24"/>
      <c r="H45" s="24"/>
      <c r="I45" s="25"/>
      <c r="J45" s="102"/>
      <c r="K45" s="17"/>
    </row>
    <row r="46" spans="1:11" s="18" customFormat="1" ht="30" customHeight="1">
      <c r="A46" s="37" t="s">
        <v>350</v>
      </c>
      <c r="B46" s="27" t="s">
        <v>367</v>
      </c>
      <c r="C46" s="20" t="s">
        <v>18</v>
      </c>
      <c r="D46" s="21" t="s">
        <v>283</v>
      </c>
      <c r="E46" s="39" t="s">
        <v>59</v>
      </c>
      <c r="F46" s="23">
        <v>500.96</v>
      </c>
      <c r="G46" s="24">
        <v>202.51</v>
      </c>
      <c r="H46" s="24">
        <v>253.13</v>
      </c>
      <c r="I46" s="25">
        <f>TRUNC(H46*F46,2)</f>
        <v>126808</v>
      </c>
      <c r="J46" s="102">
        <f>I46/I$295</f>
        <v>6.7653188887166663E-2</v>
      </c>
      <c r="K46" s="17"/>
    </row>
    <row r="47" spans="1:11" s="94" customFormat="1" ht="30" customHeight="1">
      <c r="A47" s="87"/>
      <c r="B47" s="88"/>
      <c r="C47" s="88"/>
      <c r="D47" s="89" t="s">
        <v>409</v>
      </c>
      <c r="E47" s="90"/>
      <c r="F47" s="91"/>
      <c r="G47" s="88"/>
      <c r="H47" s="88"/>
      <c r="I47" s="92">
        <f>SUM(I36:I46)</f>
        <v>228468.4</v>
      </c>
      <c r="J47" s="103">
        <f>SUM(J35:J46)</f>
        <v>0.12188991088849874</v>
      </c>
      <c r="K47" s="93"/>
    </row>
    <row r="48" spans="1:11" s="51" customFormat="1" ht="30" customHeight="1">
      <c r="A48" s="46" t="s">
        <v>470</v>
      </c>
      <c r="B48" s="47"/>
      <c r="C48" s="47"/>
      <c r="D48" s="48" t="s">
        <v>182</v>
      </c>
      <c r="E48" s="49"/>
      <c r="F48" s="47"/>
      <c r="G48" s="47"/>
      <c r="H48" s="47"/>
      <c r="I48" s="47"/>
      <c r="J48" s="104"/>
      <c r="K48" s="50"/>
    </row>
    <row r="49" spans="1:11" s="18" customFormat="1" ht="30" customHeight="1">
      <c r="A49" s="13" t="s">
        <v>471</v>
      </c>
      <c r="B49" s="14"/>
      <c r="C49" s="14"/>
      <c r="D49" s="15" t="s">
        <v>183</v>
      </c>
      <c r="E49" s="36"/>
      <c r="F49" s="16"/>
      <c r="G49" s="14"/>
      <c r="H49" s="14"/>
      <c r="I49" s="14"/>
      <c r="J49" s="105"/>
      <c r="K49" s="17"/>
    </row>
    <row r="50" spans="1:11" s="18" customFormat="1" ht="25.15" customHeight="1">
      <c r="A50" s="33" t="s">
        <v>472</v>
      </c>
      <c r="B50" s="20" t="s">
        <v>26</v>
      </c>
      <c r="C50" s="20" t="s">
        <v>18</v>
      </c>
      <c r="D50" s="21" t="s">
        <v>184</v>
      </c>
      <c r="E50" s="39" t="s">
        <v>87</v>
      </c>
      <c r="F50" s="23">
        <v>52</v>
      </c>
      <c r="G50" s="24">
        <v>17.68</v>
      </c>
      <c r="H50" s="24">
        <v>22.1</v>
      </c>
      <c r="I50" s="25">
        <f t="shared" ref="I50:I54" si="6">TRUNC(H50*F50,2)</f>
        <v>1149.2</v>
      </c>
      <c r="J50" s="102">
        <f>I50/I$295</f>
        <v>6.1310835806204606E-4</v>
      </c>
      <c r="K50" s="17"/>
    </row>
    <row r="51" spans="1:11" s="18" customFormat="1" ht="25.15" customHeight="1">
      <c r="A51" s="33" t="s">
        <v>473</v>
      </c>
      <c r="B51" s="20" t="s">
        <v>284</v>
      </c>
      <c r="C51" s="20" t="s">
        <v>18</v>
      </c>
      <c r="D51" s="21" t="s">
        <v>185</v>
      </c>
      <c r="E51" s="39" t="s">
        <v>87</v>
      </c>
      <c r="F51" s="23">
        <v>6</v>
      </c>
      <c r="G51" s="24">
        <v>15.97</v>
      </c>
      <c r="H51" s="24">
        <v>19.96</v>
      </c>
      <c r="I51" s="25">
        <f t="shared" si="6"/>
        <v>119.76</v>
      </c>
      <c r="J51" s="102">
        <f>I51/I$295</f>
        <v>6.3893018588157536E-5</v>
      </c>
      <c r="K51" s="17"/>
    </row>
    <row r="52" spans="1:11" s="18" customFormat="1" ht="25.15" customHeight="1">
      <c r="A52" s="33" t="s">
        <v>474</v>
      </c>
      <c r="B52" s="20" t="s">
        <v>25</v>
      </c>
      <c r="C52" s="20" t="s">
        <v>18</v>
      </c>
      <c r="D52" s="21" t="s">
        <v>186</v>
      </c>
      <c r="E52" s="39" t="s">
        <v>87</v>
      </c>
      <c r="F52" s="23">
        <v>26</v>
      </c>
      <c r="G52" s="24">
        <v>10.45</v>
      </c>
      <c r="H52" s="24">
        <v>13.06</v>
      </c>
      <c r="I52" s="25">
        <f t="shared" si="6"/>
        <v>339.56</v>
      </c>
      <c r="J52" s="102">
        <f>I52/I$295</f>
        <v>1.8115826145453215E-4</v>
      </c>
      <c r="K52" s="17"/>
    </row>
    <row r="53" spans="1:11" s="18" customFormat="1" ht="25.15" customHeight="1">
      <c r="A53" s="33" t="s">
        <v>475</v>
      </c>
      <c r="B53" s="20" t="s">
        <v>368</v>
      </c>
      <c r="C53" s="20" t="s">
        <v>18</v>
      </c>
      <c r="D53" s="21" t="s">
        <v>187</v>
      </c>
      <c r="E53" s="39" t="s">
        <v>87</v>
      </c>
      <c r="F53" s="23">
        <v>85</v>
      </c>
      <c r="G53" s="24">
        <v>12.57</v>
      </c>
      <c r="H53" s="24">
        <v>15.71</v>
      </c>
      <c r="I53" s="25">
        <f t="shared" si="6"/>
        <v>1335.35</v>
      </c>
      <c r="J53" s="102">
        <f>I53/I$295</f>
        <v>7.1242102848777678E-4</v>
      </c>
      <c r="K53" s="17"/>
    </row>
    <row r="54" spans="1:11" s="18" customFormat="1" ht="25.15" customHeight="1">
      <c r="A54" s="33" t="s">
        <v>476</v>
      </c>
      <c r="B54" s="20" t="s">
        <v>24</v>
      </c>
      <c r="C54" s="20" t="s">
        <v>18</v>
      </c>
      <c r="D54" s="21" t="s">
        <v>188</v>
      </c>
      <c r="E54" s="39" t="s">
        <v>87</v>
      </c>
      <c r="F54" s="23">
        <v>122</v>
      </c>
      <c r="G54" s="24">
        <v>10.92</v>
      </c>
      <c r="H54" s="24">
        <v>13.65</v>
      </c>
      <c r="I54" s="25">
        <f t="shared" si="6"/>
        <v>1665.3</v>
      </c>
      <c r="J54" s="102">
        <f>I54/I$295</f>
        <v>8.8845226999715037E-4</v>
      </c>
      <c r="K54" s="17"/>
    </row>
    <row r="55" spans="1:11" s="18" customFormat="1" ht="25.15" customHeight="1">
      <c r="A55" s="13" t="s">
        <v>477</v>
      </c>
      <c r="B55" s="20"/>
      <c r="C55" s="20"/>
      <c r="D55" s="15" t="s">
        <v>189</v>
      </c>
      <c r="E55" s="36"/>
      <c r="F55" s="23"/>
      <c r="G55" s="24"/>
      <c r="H55" s="24"/>
      <c r="I55" s="25"/>
      <c r="J55" s="102"/>
      <c r="K55" s="17"/>
    </row>
    <row r="56" spans="1:11" s="18" customFormat="1" ht="34.9" customHeight="1">
      <c r="A56" s="33" t="s">
        <v>478</v>
      </c>
      <c r="B56" s="20" t="s">
        <v>285</v>
      </c>
      <c r="C56" s="20" t="s">
        <v>18</v>
      </c>
      <c r="D56" s="38" t="s">
        <v>190</v>
      </c>
      <c r="E56" s="39" t="s">
        <v>63</v>
      </c>
      <c r="F56" s="23">
        <v>2</v>
      </c>
      <c r="G56" s="24">
        <v>13.92</v>
      </c>
      <c r="H56" s="24">
        <v>17.399999999999999</v>
      </c>
      <c r="I56" s="25">
        <f t="shared" ref="I56:I58" si="7">TRUNC(H56*F56,2)</f>
        <v>34.799999999999997</v>
      </c>
      <c r="J56" s="102">
        <f>I56/I$295</f>
        <v>1.8566107605777236E-5</v>
      </c>
      <c r="K56" s="17"/>
    </row>
    <row r="57" spans="1:11" s="18" customFormat="1" ht="34.9" customHeight="1">
      <c r="A57" s="33" t="s">
        <v>479</v>
      </c>
      <c r="B57" s="20" t="s">
        <v>27</v>
      </c>
      <c r="C57" s="20" t="s">
        <v>18</v>
      </c>
      <c r="D57" s="38" t="s">
        <v>191</v>
      </c>
      <c r="E57" s="39" t="s">
        <v>63</v>
      </c>
      <c r="F57" s="23">
        <v>12</v>
      </c>
      <c r="G57" s="24">
        <v>6.66</v>
      </c>
      <c r="H57" s="24">
        <v>8.32</v>
      </c>
      <c r="I57" s="25">
        <f t="shared" si="7"/>
        <v>99.84</v>
      </c>
      <c r="J57" s="102">
        <f>I57/I$295</f>
        <v>5.3265522510367804E-5</v>
      </c>
      <c r="K57" s="17"/>
    </row>
    <row r="58" spans="1:11" s="18" customFormat="1" ht="34.9" customHeight="1">
      <c r="A58" s="33" t="s">
        <v>480</v>
      </c>
      <c r="B58" s="20" t="s">
        <v>286</v>
      </c>
      <c r="C58" s="20" t="s">
        <v>18</v>
      </c>
      <c r="D58" s="38" t="s">
        <v>192</v>
      </c>
      <c r="E58" s="39" t="s">
        <v>63</v>
      </c>
      <c r="F58" s="23">
        <v>10</v>
      </c>
      <c r="G58" s="24">
        <v>5.71</v>
      </c>
      <c r="H58" s="24">
        <v>7.13</v>
      </c>
      <c r="I58" s="25">
        <f t="shared" si="7"/>
        <v>71.3</v>
      </c>
      <c r="J58" s="102">
        <f>I58/I$295</f>
        <v>3.8039180238273477E-5</v>
      </c>
      <c r="K58" s="17"/>
    </row>
    <row r="59" spans="1:11" s="18" customFormat="1" ht="25.15" customHeight="1">
      <c r="A59" s="40" t="s">
        <v>481</v>
      </c>
      <c r="B59" s="20"/>
      <c r="C59" s="20"/>
      <c r="D59" s="15" t="s">
        <v>193</v>
      </c>
      <c r="E59" s="36"/>
      <c r="F59" s="23"/>
      <c r="G59" s="24"/>
      <c r="H59" s="24"/>
      <c r="I59" s="25"/>
      <c r="J59" s="102"/>
      <c r="K59" s="17"/>
    </row>
    <row r="60" spans="1:11" s="18" customFormat="1" ht="25.15" customHeight="1">
      <c r="A60" s="33" t="s">
        <v>482</v>
      </c>
      <c r="B60" s="20" t="s">
        <v>28</v>
      </c>
      <c r="C60" s="20" t="s">
        <v>18</v>
      </c>
      <c r="D60" s="21" t="s">
        <v>194</v>
      </c>
      <c r="E60" s="22" t="s">
        <v>63</v>
      </c>
      <c r="F60" s="23">
        <v>1</v>
      </c>
      <c r="G60" s="24">
        <v>76.040000000000006</v>
      </c>
      <c r="H60" s="24">
        <v>95.05</v>
      </c>
      <c r="I60" s="25">
        <f t="shared" ref="I60:I62" si="8">TRUNC(H60*F60,2)</f>
        <v>95.05</v>
      </c>
      <c r="J60" s="102">
        <f>I60/I$295</f>
        <v>5.0710015170377196E-5</v>
      </c>
      <c r="K60" s="17"/>
    </row>
    <row r="61" spans="1:11" s="18" customFormat="1" ht="25.15" customHeight="1">
      <c r="A61" s="33" t="s">
        <v>483</v>
      </c>
      <c r="B61" s="20" t="s">
        <v>287</v>
      </c>
      <c r="C61" s="20" t="s">
        <v>18</v>
      </c>
      <c r="D61" s="21" t="s">
        <v>195</v>
      </c>
      <c r="E61" s="22" t="s">
        <v>63</v>
      </c>
      <c r="F61" s="23">
        <v>2</v>
      </c>
      <c r="G61" s="24">
        <v>104.48</v>
      </c>
      <c r="H61" s="24">
        <v>130.6</v>
      </c>
      <c r="I61" s="25">
        <f t="shared" si="8"/>
        <v>261.2</v>
      </c>
      <c r="J61" s="102">
        <f>I61/I$295</f>
        <v>1.3935250881117858E-4</v>
      </c>
      <c r="K61" s="17"/>
    </row>
    <row r="62" spans="1:11" s="18" customFormat="1" ht="25.15" customHeight="1">
      <c r="A62" s="33" t="s">
        <v>484</v>
      </c>
      <c r="B62" s="20" t="s">
        <v>288</v>
      </c>
      <c r="C62" s="20" t="s">
        <v>18</v>
      </c>
      <c r="D62" s="21" t="s">
        <v>196</v>
      </c>
      <c r="E62" s="22" t="s">
        <v>63</v>
      </c>
      <c r="F62" s="23">
        <v>1</v>
      </c>
      <c r="G62" s="24">
        <v>203.41</v>
      </c>
      <c r="H62" s="24">
        <v>254.26</v>
      </c>
      <c r="I62" s="25">
        <f t="shared" si="8"/>
        <v>254.26</v>
      </c>
      <c r="J62" s="102">
        <f>I62/I$295</f>
        <v>1.3564995746680804E-4</v>
      </c>
      <c r="K62" s="17"/>
    </row>
    <row r="63" spans="1:11" s="18" customFormat="1" ht="30" customHeight="1">
      <c r="A63" s="13" t="s">
        <v>485</v>
      </c>
      <c r="B63" s="14"/>
      <c r="C63" s="14"/>
      <c r="D63" s="15" t="s">
        <v>197</v>
      </c>
      <c r="E63" s="36"/>
      <c r="F63" s="16"/>
      <c r="G63" s="14"/>
      <c r="H63" s="14"/>
      <c r="I63" s="14"/>
      <c r="J63" s="105"/>
      <c r="K63" s="17"/>
    </row>
    <row r="64" spans="1:11" s="18" customFormat="1" ht="25.15" customHeight="1">
      <c r="A64" s="33" t="s">
        <v>486</v>
      </c>
      <c r="B64" s="20" t="s">
        <v>289</v>
      </c>
      <c r="C64" s="20" t="s">
        <v>18</v>
      </c>
      <c r="D64" s="21" t="s">
        <v>198</v>
      </c>
      <c r="E64" s="22" t="s">
        <v>63</v>
      </c>
      <c r="F64" s="23">
        <v>2</v>
      </c>
      <c r="G64" s="24">
        <v>67.400000000000006</v>
      </c>
      <c r="H64" s="24">
        <v>84.25</v>
      </c>
      <c r="I64" s="25">
        <f t="shared" ref="I64:I66" si="9">TRUNC(H64*F64,2)</f>
        <v>168.5</v>
      </c>
      <c r="J64" s="102">
        <f>I64/I$295</f>
        <v>8.9896239413030587E-5</v>
      </c>
      <c r="K64" s="17"/>
    </row>
    <row r="65" spans="1:11" s="18" customFormat="1" ht="25.15" customHeight="1">
      <c r="A65" s="33" t="s">
        <v>487</v>
      </c>
      <c r="B65" s="20" t="s">
        <v>290</v>
      </c>
      <c r="C65" s="20" t="s">
        <v>18</v>
      </c>
      <c r="D65" s="21" t="s">
        <v>199</v>
      </c>
      <c r="E65" s="22" t="s">
        <v>63</v>
      </c>
      <c r="F65" s="23">
        <v>1</v>
      </c>
      <c r="G65" s="24">
        <v>81.92</v>
      </c>
      <c r="H65" s="24">
        <v>102.4</v>
      </c>
      <c r="I65" s="25">
        <f t="shared" si="9"/>
        <v>102.4</v>
      </c>
      <c r="J65" s="102">
        <f>I65/I$295</f>
        <v>5.463130513883877E-5</v>
      </c>
      <c r="K65" s="17"/>
    </row>
    <row r="66" spans="1:11" s="18" customFormat="1" ht="25.15" customHeight="1">
      <c r="A66" s="33" t="s">
        <v>488</v>
      </c>
      <c r="B66" s="20" t="s">
        <v>291</v>
      </c>
      <c r="C66" s="20" t="s">
        <v>18</v>
      </c>
      <c r="D66" s="21" t="s">
        <v>200</v>
      </c>
      <c r="E66" s="22" t="s">
        <v>63</v>
      </c>
      <c r="F66" s="23">
        <v>2</v>
      </c>
      <c r="G66" s="24">
        <v>111.41</v>
      </c>
      <c r="H66" s="24">
        <v>139.26</v>
      </c>
      <c r="I66" s="25">
        <f t="shared" si="9"/>
        <v>278.52</v>
      </c>
      <c r="J66" s="102">
        <f>I66/I$295</f>
        <v>1.4859288190692747E-4</v>
      </c>
      <c r="K66" s="17"/>
    </row>
    <row r="67" spans="1:11" s="18" customFormat="1" ht="25.15" customHeight="1">
      <c r="A67" s="13" t="s">
        <v>489</v>
      </c>
      <c r="B67" s="20"/>
      <c r="C67" s="20"/>
      <c r="D67" s="15" t="s">
        <v>201</v>
      </c>
      <c r="E67" s="36"/>
      <c r="F67" s="23"/>
      <c r="G67" s="24"/>
      <c r="H67" s="24"/>
      <c r="I67" s="25"/>
      <c r="J67" s="102"/>
      <c r="K67" s="17"/>
    </row>
    <row r="68" spans="1:11" s="18" customFormat="1" ht="25.15" customHeight="1">
      <c r="A68" s="33" t="s">
        <v>490</v>
      </c>
      <c r="B68" s="20" t="s">
        <v>292</v>
      </c>
      <c r="C68" s="20" t="s">
        <v>18</v>
      </c>
      <c r="D68" s="21" t="s">
        <v>202</v>
      </c>
      <c r="E68" s="22" t="s">
        <v>63</v>
      </c>
      <c r="F68" s="23">
        <v>1</v>
      </c>
      <c r="G68" s="24">
        <v>64.23</v>
      </c>
      <c r="H68" s="24">
        <v>80.28</v>
      </c>
      <c r="I68" s="25">
        <f>TRUNC(H68*F68,2)</f>
        <v>80.28</v>
      </c>
      <c r="J68" s="102">
        <f>I68/I$295</f>
        <v>4.2830089614706797E-5</v>
      </c>
      <c r="K68" s="17"/>
    </row>
    <row r="69" spans="1:11" s="18" customFormat="1" ht="25.15" customHeight="1">
      <c r="A69" s="13" t="s">
        <v>491</v>
      </c>
      <c r="B69" s="20"/>
      <c r="C69" s="20"/>
      <c r="D69" s="15" t="s">
        <v>203</v>
      </c>
      <c r="E69" s="36"/>
      <c r="F69" s="23"/>
      <c r="G69" s="24"/>
      <c r="H69" s="24"/>
      <c r="I69" s="25"/>
      <c r="J69" s="102"/>
      <c r="K69" s="17"/>
    </row>
    <row r="70" spans="1:11" s="18" customFormat="1" ht="34.9" customHeight="1">
      <c r="A70" s="33" t="s">
        <v>492</v>
      </c>
      <c r="B70" s="20" t="s">
        <v>294</v>
      </c>
      <c r="C70" s="20" t="s">
        <v>295</v>
      </c>
      <c r="D70" s="38" t="s">
        <v>204</v>
      </c>
      <c r="E70" s="39" t="s">
        <v>63</v>
      </c>
      <c r="F70" s="23">
        <v>1</v>
      </c>
      <c r="G70" s="24">
        <v>44973.09</v>
      </c>
      <c r="H70" s="24">
        <v>56216.36</v>
      </c>
      <c r="I70" s="25">
        <f t="shared" ref="I70:I72" si="10">TRUNC(H70*F70,2)</f>
        <v>56216.36</v>
      </c>
      <c r="J70" s="102">
        <f>I70/I$295</f>
        <v>2.9991924970261818E-2</v>
      </c>
      <c r="K70" s="17"/>
    </row>
    <row r="71" spans="1:11" s="18" customFormat="1" ht="34.9" customHeight="1">
      <c r="A71" s="33" t="s">
        <v>493</v>
      </c>
      <c r="B71" s="20" t="s">
        <v>296</v>
      </c>
      <c r="C71" s="20" t="s">
        <v>18</v>
      </c>
      <c r="D71" s="38" t="s">
        <v>205</v>
      </c>
      <c r="E71" s="39" t="s">
        <v>63</v>
      </c>
      <c r="F71" s="23">
        <v>1</v>
      </c>
      <c r="G71" s="24">
        <v>170.84</v>
      </c>
      <c r="H71" s="24">
        <v>213.55</v>
      </c>
      <c r="I71" s="25">
        <f t="shared" si="10"/>
        <v>213.55</v>
      </c>
      <c r="J71" s="102">
        <f>I71/I$295</f>
        <v>1.1393081262108418E-4</v>
      </c>
      <c r="K71" s="17"/>
    </row>
    <row r="72" spans="1:11" s="18" customFormat="1" ht="25.15" customHeight="1">
      <c r="A72" s="33" t="s">
        <v>494</v>
      </c>
      <c r="B72" s="20" t="s">
        <v>297</v>
      </c>
      <c r="C72" s="20" t="s">
        <v>18</v>
      </c>
      <c r="D72" s="21" t="s">
        <v>206</v>
      </c>
      <c r="E72" s="22" t="s">
        <v>63</v>
      </c>
      <c r="F72" s="23">
        <v>5</v>
      </c>
      <c r="G72" s="24">
        <v>212.09</v>
      </c>
      <c r="H72" s="24">
        <v>265.11</v>
      </c>
      <c r="I72" s="25">
        <f t="shared" si="10"/>
        <v>1325.55</v>
      </c>
      <c r="J72" s="102">
        <f>I72/I$295</f>
        <v>7.071926418631614E-4</v>
      </c>
      <c r="K72" s="17"/>
    </row>
    <row r="73" spans="1:11" s="18" customFormat="1" ht="25.15" customHeight="1">
      <c r="A73" s="13" t="s">
        <v>495</v>
      </c>
      <c r="B73" s="20"/>
      <c r="C73" s="20"/>
      <c r="D73" s="15" t="s">
        <v>207</v>
      </c>
      <c r="E73" s="36"/>
      <c r="F73" s="23"/>
      <c r="G73" s="24"/>
      <c r="H73" s="24"/>
      <c r="I73" s="25"/>
      <c r="J73" s="102"/>
      <c r="K73" s="17"/>
    </row>
    <row r="74" spans="1:11" s="18" customFormat="1" ht="25.15" customHeight="1">
      <c r="A74" s="33" t="s">
        <v>496</v>
      </c>
      <c r="B74" s="20" t="s">
        <v>29</v>
      </c>
      <c r="C74" s="20" t="s">
        <v>18</v>
      </c>
      <c r="D74" s="21" t="s">
        <v>208</v>
      </c>
      <c r="E74" s="22" t="s">
        <v>87</v>
      </c>
      <c r="F74" s="23">
        <v>24</v>
      </c>
      <c r="G74" s="24">
        <v>21.36</v>
      </c>
      <c r="H74" s="24">
        <v>26.7</v>
      </c>
      <c r="I74" s="25">
        <f t="shared" ref="I74:I77" si="11">TRUNC(H74*F74,2)</f>
        <v>640.79999999999995</v>
      </c>
      <c r="J74" s="102">
        <f>I74/I$295</f>
        <v>3.4187246418913945E-4</v>
      </c>
      <c r="K74" s="17"/>
    </row>
    <row r="75" spans="1:11" s="18" customFormat="1" ht="25.15" customHeight="1">
      <c r="A75" s="33" t="s">
        <v>497</v>
      </c>
      <c r="B75" s="20" t="s">
        <v>30</v>
      </c>
      <c r="C75" s="20" t="s">
        <v>18</v>
      </c>
      <c r="D75" s="21" t="s">
        <v>209</v>
      </c>
      <c r="E75" s="22" t="s">
        <v>87</v>
      </c>
      <c r="F75" s="23">
        <v>50</v>
      </c>
      <c r="G75" s="24">
        <v>26.68</v>
      </c>
      <c r="H75" s="24">
        <v>33.35</v>
      </c>
      <c r="I75" s="25">
        <f t="shared" si="11"/>
        <v>1667.5</v>
      </c>
      <c r="J75" s="102">
        <f>I75/I$295</f>
        <v>8.8962598944349264E-4</v>
      </c>
      <c r="K75" s="17"/>
    </row>
    <row r="76" spans="1:11" s="18" customFormat="1" ht="25.15" customHeight="1">
      <c r="A76" s="33" t="s">
        <v>498</v>
      </c>
      <c r="B76" s="20" t="s">
        <v>31</v>
      </c>
      <c r="C76" s="20" t="s">
        <v>18</v>
      </c>
      <c r="D76" s="21" t="s">
        <v>210</v>
      </c>
      <c r="E76" s="22" t="s">
        <v>87</v>
      </c>
      <c r="F76" s="23">
        <v>25</v>
      </c>
      <c r="G76" s="24">
        <v>33.14</v>
      </c>
      <c r="H76" s="24">
        <v>41.42</v>
      </c>
      <c r="I76" s="25">
        <f t="shared" si="11"/>
        <v>1035.5</v>
      </c>
      <c r="J76" s="102">
        <f>I76/I$295</f>
        <v>5.5244840303972213E-4</v>
      </c>
      <c r="K76" s="17"/>
    </row>
    <row r="77" spans="1:11" s="18" customFormat="1" ht="25.15" customHeight="1">
      <c r="A77" s="33" t="s">
        <v>499</v>
      </c>
      <c r="B77" s="20" t="s">
        <v>293</v>
      </c>
      <c r="C77" s="20" t="s">
        <v>18</v>
      </c>
      <c r="D77" s="21" t="s">
        <v>211</v>
      </c>
      <c r="E77" s="22" t="s">
        <v>87</v>
      </c>
      <c r="F77" s="23">
        <v>87</v>
      </c>
      <c r="G77" s="24">
        <v>26.54</v>
      </c>
      <c r="H77" s="24">
        <v>33.17</v>
      </c>
      <c r="I77" s="25">
        <f t="shared" si="11"/>
        <v>2885.79</v>
      </c>
      <c r="J77" s="102">
        <f>I77/I$295</f>
        <v>1.5395944732090774E-3</v>
      </c>
      <c r="K77" s="17"/>
    </row>
    <row r="78" spans="1:11" s="18" customFormat="1" ht="25.15" customHeight="1">
      <c r="A78" s="13" t="s">
        <v>500</v>
      </c>
      <c r="B78" s="20"/>
      <c r="C78" s="20"/>
      <c r="D78" s="15" t="s">
        <v>212</v>
      </c>
      <c r="E78" s="36"/>
      <c r="F78" s="23"/>
      <c r="G78" s="24"/>
      <c r="H78" s="24"/>
      <c r="I78" s="25"/>
      <c r="J78" s="102"/>
      <c r="K78" s="17"/>
    </row>
    <row r="79" spans="1:11" s="18" customFormat="1" ht="34.9" customHeight="1">
      <c r="A79" s="33" t="s">
        <v>501</v>
      </c>
      <c r="B79" s="20" t="s">
        <v>298</v>
      </c>
      <c r="C79" s="20" t="s">
        <v>18</v>
      </c>
      <c r="D79" s="38" t="s">
        <v>213</v>
      </c>
      <c r="E79" s="39" t="s">
        <v>63</v>
      </c>
      <c r="F79" s="23">
        <v>6</v>
      </c>
      <c r="G79" s="24">
        <v>50.62</v>
      </c>
      <c r="H79" s="24">
        <v>63.27</v>
      </c>
      <c r="I79" s="25">
        <f t="shared" ref="I79:I84" si="12">TRUNC(H79*F79,2)</f>
        <v>379.62</v>
      </c>
      <c r="J79" s="102">
        <f>I79/I$295</f>
        <v>2.0253062555474583E-4</v>
      </c>
      <c r="K79" s="17"/>
    </row>
    <row r="80" spans="1:11" s="18" customFormat="1" ht="34.9" customHeight="1">
      <c r="A80" s="33" t="s">
        <v>502</v>
      </c>
      <c r="B80" s="20" t="s">
        <v>299</v>
      </c>
      <c r="C80" s="20" t="s">
        <v>18</v>
      </c>
      <c r="D80" s="38" t="s">
        <v>214</v>
      </c>
      <c r="E80" s="39" t="s">
        <v>63</v>
      </c>
      <c r="F80" s="23">
        <v>1</v>
      </c>
      <c r="G80" s="24">
        <v>22.04</v>
      </c>
      <c r="H80" s="24">
        <v>27.55</v>
      </c>
      <c r="I80" s="25">
        <f t="shared" si="12"/>
        <v>27.55</v>
      </c>
      <c r="J80" s="102">
        <f>I80/I$295</f>
        <v>1.4698168521240313E-5</v>
      </c>
      <c r="K80" s="17"/>
    </row>
    <row r="81" spans="1:11" s="18" customFormat="1" ht="25.15" customHeight="1">
      <c r="A81" s="33" t="s">
        <v>503</v>
      </c>
      <c r="B81" s="20" t="s">
        <v>369</v>
      </c>
      <c r="C81" s="20" t="s">
        <v>18</v>
      </c>
      <c r="D81" s="21" t="s">
        <v>215</v>
      </c>
      <c r="E81" s="22" t="s">
        <v>63</v>
      </c>
      <c r="F81" s="23">
        <v>1</v>
      </c>
      <c r="G81" s="24">
        <v>384.09</v>
      </c>
      <c r="H81" s="24">
        <v>480.11</v>
      </c>
      <c r="I81" s="25">
        <f t="shared" si="12"/>
        <v>480.11</v>
      </c>
      <c r="J81" s="102">
        <f>I81/I$295</f>
        <v>2.5614292881062385E-4</v>
      </c>
      <c r="K81" s="17"/>
    </row>
    <row r="82" spans="1:11" s="18" customFormat="1" ht="25.15" customHeight="1">
      <c r="A82" s="61" t="s">
        <v>504</v>
      </c>
      <c r="B82" s="20" t="s">
        <v>370</v>
      </c>
      <c r="C82" s="20" t="s">
        <v>18</v>
      </c>
      <c r="D82" s="21" t="s">
        <v>216</v>
      </c>
      <c r="E82" s="22" t="s">
        <v>63</v>
      </c>
      <c r="F82" s="23">
        <v>7</v>
      </c>
      <c r="G82" s="24">
        <v>597.04999999999995</v>
      </c>
      <c r="H82" s="24">
        <v>746.31</v>
      </c>
      <c r="I82" s="25">
        <f t="shared" si="12"/>
        <v>5224.17</v>
      </c>
      <c r="J82" s="102">
        <f>I82/I$295</f>
        <v>2.7871408727262433E-3</v>
      </c>
      <c r="K82" s="17"/>
    </row>
    <row r="83" spans="1:11" s="18" customFormat="1" ht="49.9" customHeight="1">
      <c r="A83" s="83" t="s">
        <v>505</v>
      </c>
      <c r="B83" s="20" t="s">
        <v>419</v>
      </c>
      <c r="C83" s="20" t="s">
        <v>18</v>
      </c>
      <c r="D83" s="21" t="s">
        <v>704</v>
      </c>
      <c r="E83" s="22" t="s">
        <v>705</v>
      </c>
      <c r="F83" s="23">
        <v>1</v>
      </c>
      <c r="G83" s="24">
        <v>7635.66</v>
      </c>
      <c r="H83" s="24">
        <v>9544.57</v>
      </c>
      <c r="I83" s="25">
        <f t="shared" si="12"/>
        <v>9544.57</v>
      </c>
      <c r="J83" s="102">
        <f t="shared" ref="J83:J84" si="13">I83/I$295</f>
        <v>5.0921124618067025E-3</v>
      </c>
      <c r="K83" s="17"/>
    </row>
    <row r="84" spans="1:11" s="18" customFormat="1" ht="49.9" customHeight="1">
      <c r="A84" s="83" t="s">
        <v>506</v>
      </c>
      <c r="B84" s="20" t="s">
        <v>420</v>
      </c>
      <c r="C84" s="20" t="s">
        <v>18</v>
      </c>
      <c r="D84" s="21" t="s">
        <v>706</v>
      </c>
      <c r="E84" s="22" t="s">
        <v>705</v>
      </c>
      <c r="F84" s="23">
        <v>1</v>
      </c>
      <c r="G84" s="24">
        <v>12264.18</v>
      </c>
      <c r="H84" s="24">
        <v>15330.22</v>
      </c>
      <c r="I84" s="25">
        <f t="shared" si="12"/>
        <v>15330.22</v>
      </c>
      <c r="J84" s="102">
        <f t="shared" si="13"/>
        <v>8.1788078775930553E-3</v>
      </c>
      <c r="K84" s="17"/>
    </row>
    <row r="85" spans="1:11" s="18" customFormat="1" ht="25.15" customHeight="1">
      <c r="A85" s="13" t="s">
        <v>507</v>
      </c>
      <c r="B85" s="20"/>
      <c r="C85" s="20"/>
      <c r="D85" s="15" t="s">
        <v>217</v>
      </c>
      <c r="E85" s="36"/>
      <c r="F85" s="23"/>
      <c r="G85" s="24"/>
      <c r="H85" s="24"/>
      <c r="I85" s="25"/>
      <c r="J85" s="102"/>
      <c r="K85" s="17"/>
    </row>
    <row r="86" spans="1:11" s="18" customFormat="1" ht="49.9" customHeight="1">
      <c r="A86" s="33" t="s">
        <v>508</v>
      </c>
      <c r="B86" s="20" t="s">
        <v>32</v>
      </c>
      <c r="C86" s="20" t="s">
        <v>18</v>
      </c>
      <c r="D86" s="38" t="s">
        <v>707</v>
      </c>
      <c r="E86" s="39" t="s">
        <v>705</v>
      </c>
      <c r="F86" s="23">
        <v>3</v>
      </c>
      <c r="G86" s="24">
        <v>362.42</v>
      </c>
      <c r="H86" s="24">
        <v>453.02</v>
      </c>
      <c r="I86" s="25">
        <f>TRUNC(H86*F86,2)</f>
        <v>1359.06</v>
      </c>
      <c r="J86" s="102">
        <f t="shared" ref="J86:J95" si="14">I86/I$295</f>
        <v>7.2507052306631072E-4</v>
      </c>
      <c r="K86" s="17"/>
    </row>
    <row r="87" spans="1:11" s="18" customFormat="1" ht="49.9" customHeight="1">
      <c r="A87" s="33" t="s">
        <v>509</v>
      </c>
      <c r="B87" s="20" t="s">
        <v>34</v>
      </c>
      <c r="C87" s="20" t="s">
        <v>18</v>
      </c>
      <c r="D87" s="38" t="s">
        <v>708</v>
      </c>
      <c r="E87" s="39" t="s">
        <v>705</v>
      </c>
      <c r="F87" s="23">
        <v>3</v>
      </c>
      <c r="G87" s="24">
        <v>602.57000000000005</v>
      </c>
      <c r="H87" s="24">
        <v>753.21</v>
      </c>
      <c r="I87" s="25">
        <f t="shared" ref="I87:I95" si="15">TRUNC(H87*F87,2)</f>
        <v>2259.63</v>
      </c>
      <c r="J87" s="102">
        <f t="shared" si="14"/>
        <v>1.2055325784265064E-3</v>
      </c>
      <c r="K87" s="17"/>
    </row>
    <row r="88" spans="1:11" s="18" customFormat="1" ht="49.9" customHeight="1">
      <c r="A88" s="33" t="s">
        <v>510</v>
      </c>
      <c r="B88" s="20" t="s">
        <v>421</v>
      </c>
      <c r="C88" s="20" t="s">
        <v>18</v>
      </c>
      <c r="D88" s="38" t="s">
        <v>709</v>
      </c>
      <c r="E88" s="39" t="s">
        <v>705</v>
      </c>
      <c r="F88" s="23">
        <v>2</v>
      </c>
      <c r="G88" s="24">
        <v>941.57</v>
      </c>
      <c r="H88" s="24">
        <v>1176.96</v>
      </c>
      <c r="I88" s="25">
        <f t="shared" si="15"/>
        <v>2353.92</v>
      </c>
      <c r="J88" s="102">
        <f t="shared" si="14"/>
        <v>1.2558371268790562E-3</v>
      </c>
      <c r="K88" s="17"/>
    </row>
    <row r="89" spans="1:11" s="18" customFormat="1" ht="34.9" customHeight="1">
      <c r="A89" s="33" t="s">
        <v>511</v>
      </c>
      <c r="B89" s="20" t="s">
        <v>300</v>
      </c>
      <c r="C89" s="20" t="s">
        <v>18</v>
      </c>
      <c r="D89" s="38" t="s">
        <v>218</v>
      </c>
      <c r="E89" s="39" t="s">
        <v>63</v>
      </c>
      <c r="F89" s="23">
        <v>3</v>
      </c>
      <c r="G89" s="24">
        <v>1027.03</v>
      </c>
      <c r="H89" s="24">
        <v>1283.78</v>
      </c>
      <c r="I89" s="25">
        <f t="shared" si="15"/>
        <v>3851.34</v>
      </c>
      <c r="J89" s="102">
        <f t="shared" si="14"/>
        <v>2.054723932943509E-3</v>
      </c>
      <c r="K89" s="17"/>
    </row>
    <row r="90" spans="1:11" s="18" customFormat="1" ht="34.9" customHeight="1">
      <c r="A90" s="33" t="s">
        <v>512</v>
      </c>
      <c r="B90" s="20" t="s">
        <v>301</v>
      </c>
      <c r="C90" s="20" t="s">
        <v>18</v>
      </c>
      <c r="D90" s="38" t="s">
        <v>219</v>
      </c>
      <c r="E90" s="39" t="s">
        <v>63</v>
      </c>
      <c r="F90" s="23">
        <v>2</v>
      </c>
      <c r="G90" s="24">
        <v>318.7</v>
      </c>
      <c r="H90" s="24">
        <v>398.37</v>
      </c>
      <c r="I90" s="25">
        <f t="shared" si="15"/>
        <v>796.74</v>
      </c>
      <c r="J90" s="102">
        <f t="shared" si="14"/>
        <v>4.2506783258123437E-4</v>
      </c>
      <c r="K90" s="17"/>
    </row>
    <row r="91" spans="1:11" s="18" customFormat="1" ht="34.9" customHeight="1">
      <c r="A91" s="33" t="s">
        <v>513</v>
      </c>
      <c r="B91" s="20" t="s">
        <v>371</v>
      </c>
      <c r="C91" s="20" t="s">
        <v>19</v>
      </c>
      <c r="D91" s="38" t="s">
        <v>220</v>
      </c>
      <c r="E91" s="39" t="s">
        <v>63</v>
      </c>
      <c r="F91" s="23">
        <v>6</v>
      </c>
      <c r="G91" s="24">
        <v>470.23</v>
      </c>
      <c r="H91" s="24">
        <v>587.78</v>
      </c>
      <c r="I91" s="25">
        <f t="shared" si="15"/>
        <v>3526.68</v>
      </c>
      <c r="J91" s="102">
        <f t="shared" si="14"/>
        <v>1.8815149531937489E-3</v>
      </c>
      <c r="K91" s="17"/>
    </row>
    <row r="92" spans="1:11" s="18" customFormat="1" ht="34.9" customHeight="1">
      <c r="A92" s="33" t="s">
        <v>514</v>
      </c>
      <c r="B92" s="20" t="s">
        <v>302</v>
      </c>
      <c r="C92" s="20" t="s">
        <v>18</v>
      </c>
      <c r="D92" s="38" t="s">
        <v>221</v>
      </c>
      <c r="E92" s="39" t="s">
        <v>63</v>
      </c>
      <c r="F92" s="23">
        <v>1</v>
      </c>
      <c r="G92" s="24">
        <v>1103.01</v>
      </c>
      <c r="H92" s="24">
        <v>1378.76</v>
      </c>
      <c r="I92" s="25">
        <f t="shared" si="15"/>
        <v>1378.76</v>
      </c>
      <c r="J92" s="102">
        <f t="shared" si="14"/>
        <v>7.3558064719946622E-4</v>
      </c>
      <c r="K92" s="17"/>
    </row>
    <row r="93" spans="1:11" s="18" customFormat="1" ht="30" customHeight="1">
      <c r="A93" s="33" t="s">
        <v>515</v>
      </c>
      <c r="B93" s="27" t="s">
        <v>372</v>
      </c>
      <c r="C93" s="20" t="s">
        <v>20</v>
      </c>
      <c r="D93" s="21" t="s">
        <v>222</v>
      </c>
      <c r="E93" s="22" t="s">
        <v>63</v>
      </c>
      <c r="F93" s="23">
        <v>8</v>
      </c>
      <c r="G93" s="24">
        <v>61.93</v>
      </c>
      <c r="H93" s="24">
        <v>77.41</v>
      </c>
      <c r="I93" s="25">
        <f t="shared" si="15"/>
        <v>619.28</v>
      </c>
      <c r="J93" s="102">
        <f t="shared" si="14"/>
        <v>3.303913539685554E-4</v>
      </c>
      <c r="K93" s="17"/>
    </row>
    <row r="94" spans="1:11" s="18" customFormat="1" ht="25.15" customHeight="1">
      <c r="A94" s="33" t="s">
        <v>516</v>
      </c>
      <c r="B94" s="27" t="s">
        <v>373</v>
      </c>
      <c r="C94" s="20" t="s">
        <v>20</v>
      </c>
      <c r="D94" s="30" t="s">
        <v>223</v>
      </c>
      <c r="E94" s="22" t="s">
        <v>63</v>
      </c>
      <c r="F94" s="23">
        <v>3</v>
      </c>
      <c r="G94" s="24">
        <v>91.1</v>
      </c>
      <c r="H94" s="24">
        <v>113.87</v>
      </c>
      <c r="I94" s="25">
        <f t="shared" si="15"/>
        <v>341.61</v>
      </c>
      <c r="J94" s="102">
        <f t="shared" si="14"/>
        <v>1.8225195457498741E-4</v>
      </c>
      <c r="K94" s="17"/>
    </row>
    <row r="95" spans="1:11" s="18" customFormat="1" ht="25.15" customHeight="1">
      <c r="A95" s="33" t="s">
        <v>517</v>
      </c>
      <c r="B95" s="27" t="s">
        <v>374</v>
      </c>
      <c r="C95" s="20" t="s">
        <v>18</v>
      </c>
      <c r="D95" s="21" t="s">
        <v>224</v>
      </c>
      <c r="E95" s="22" t="s">
        <v>63</v>
      </c>
      <c r="F95" s="23">
        <v>1</v>
      </c>
      <c r="G95" s="24">
        <v>112.54</v>
      </c>
      <c r="H95" s="24">
        <v>140.66999999999999</v>
      </c>
      <c r="I95" s="25">
        <f t="shared" si="15"/>
        <v>140.66999999999999</v>
      </c>
      <c r="J95" s="102">
        <f t="shared" si="14"/>
        <v>7.5048688416801256E-5</v>
      </c>
      <c r="K95" s="17"/>
    </row>
    <row r="96" spans="1:11" s="18" customFormat="1" ht="25.15" customHeight="1">
      <c r="A96" s="13" t="s">
        <v>518</v>
      </c>
      <c r="B96" s="20"/>
      <c r="C96" s="20"/>
      <c r="D96" s="15" t="s">
        <v>225</v>
      </c>
      <c r="E96" s="36"/>
      <c r="F96" s="23"/>
      <c r="G96" s="24"/>
      <c r="H96" s="24"/>
      <c r="I96" s="25"/>
      <c r="J96" s="102"/>
      <c r="K96" s="17"/>
    </row>
    <row r="97" spans="1:11" s="18" customFormat="1" ht="25.15" customHeight="1">
      <c r="A97" s="33" t="s">
        <v>519</v>
      </c>
      <c r="B97" s="20" t="s">
        <v>304</v>
      </c>
      <c r="C97" s="20" t="s">
        <v>18</v>
      </c>
      <c r="D97" s="21" t="s">
        <v>226</v>
      </c>
      <c r="E97" s="22" t="s">
        <v>63</v>
      </c>
      <c r="F97" s="23">
        <v>2</v>
      </c>
      <c r="G97" s="24">
        <v>191.4</v>
      </c>
      <c r="H97" s="24">
        <v>239.25</v>
      </c>
      <c r="I97" s="25">
        <f t="shared" ref="I97:I102" si="16">TRUNC(H97*F97,2)</f>
        <v>478.5</v>
      </c>
      <c r="J97" s="102">
        <f t="shared" ref="J97:J102" si="17">I97/I$295</f>
        <v>2.5528397957943702E-4</v>
      </c>
      <c r="K97" s="17"/>
    </row>
    <row r="98" spans="1:11" s="18" customFormat="1" ht="25.15" customHeight="1">
      <c r="A98" s="33" t="s">
        <v>520</v>
      </c>
      <c r="B98" s="20" t="s">
        <v>33</v>
      </c>
      <c r="C98" s="20" t="s">
        <v>18</v>
      </c>
      <c r="D98" s="21" t="s">
        <v>227</v>
      </c>
      <c r="E98" s="22" t="s">
        <v>63</v>
      </c>
      <c r="F98" s="23">
        <v>5</v>
      </c>
      <c r="G98" s="24">
        <v>380.12</v>
      </c>
      <c r="H98" s="24">
        <v>475.15</v>
      </c>
      <c r="I98" s="25">
        <f t="shared" si="16"/>
        <v>2375.75</v>
      </c>
      <c r="J98" s="102">
        <f t="shared" si="17"/>
        <v>1.2674836248398067E-3</v>
      </c>
      <c r="K98" s="17"/>
    </row>
    <row r="99" spans="1:11" s="18" customFormat="1" ht="25.15" customHeight="1">
      <c r="A99" s="33" t="s">
        <v>521</v>
      </c>
      <c r="B99" s="20" t="s">
        <v>303</v>
      </c>
      <c r="C99" s="20" t="s">
        <v>18</v>
      </c>
      <c r="D99" s="21" t="s">
        <v>228</v>
      </c>
      <c r="E99" s="22" t="s">
        <v>63</v>
      </c>
      <c r="F99" s="23">
        <v>9</v>
      </c>
      <c r="G99" s="24">
        <v>109.82</v>
      </c>
      <c r="H99" s="24">
        <v>137.27000000000001</v>
      </c>
      <c r="I99" s="25">
        <f t="shared" si="16"/>
        <v>1235.43</v>
      </c>
      <c r="J99" s="102">
        <f t="shared" si="17"/>
        <v>6.5911282527026933E-4</v>
      </c>
      <c r="K99" s="17"/>
    </row>
    <row r="100" spans="1:11" s="18" customFormat="1" ht="25.15" customHeight="1">
      <c r="A100" s="33" t="s">
        <v>522</v>
      </c>
      <c r="B100" s="20" t="s">
        <v>305</v>
      </c>
      <c r="C100" s="20" t="s">
        <v>18</v>
      </c>
      <c r="D100" s="21" t="s">
        <v>229</v>
      </c>
      <c r="E100" s="22" t="s">
        <v>63</v>
      </c>
      <c r="F100" s="23">
        <v>2</v>
      </c>
      <c r="G100" s="24">
        <v>571.28</v>
      </c>
      <c r="H100" s="24">
        <v>714.1</v>
      </c>
      <c r="I100" s="25">
        <f t="shared" si="16"/>
        <v>1428.2</v>
      </c>
      <c r="J100" s="102">
        <f t="shared" si="17"/>
        <v>7.6195732421181187E-4</v>
      </c>
      <c r="K100" s="17"/>
    </row>
    <row r="101" spans="1:11" s="18" customFormat="1" ht="34.9" customHeight="1">
      <c r="A101" s="33" t="s">
        <v>523</v>
      </c>
      <c r="B101" s="20" t="s">
        <v>306</v>
      </c>
      <c r="C101" s="20" t="s">
        <v>18</v>
      </c>
      <c r="D101" s="38" t="s">
        <v>230</v>
      </c>
      <c r="E101" s="39" t="s">
        <v>63</v>
      </c>
      <c r="F101" s="23">
        <v>6</v>
      </c>
      <c r="G101" s="24">
        <v>381.26</v>
      </c>
      <c r="H101" s="24">
        <v>476.57</v>
      </c>
      <c r="I101" s="25">
        <f t="shared" si="16"/>
        <v>2859.42</v>
      </c>
      <c r="J101" s="102">
        <f t="shared" si="17"/>
        <v>1.525525845118148E-3</v>
      </c>
      <c r="K101" s="17"/>
    </row>
    <row r="102" spans="1:11" s="18" customFormat="1" ht="34.9" customHeight="1">
      <c r="A102" s="33" t="s">
        <v>524</v>
      </c>
      <c r="B102" s="20" t="s">
        <v>307</v>
      </c>
      <c r="C102" s="20" t="s">
        <v>20</v>
      </c>
      <c r="D102" s="38" t="s">
        <v>231</v>
      </c>
      <c r="E102" s="39" t="s">
        <v>63</v>
      </c>
      <c r="F102" s="23">
        <v>2</v>
      </c>
      <c r="G102" s="24">
        <v>427.95</v>
      </c>
      <c r="H102" s="24">
        <v>534.92999999999995</v>
      </c>
      <c r="I102" s="25">
        <f t="shared" si="16"/>
        <v>1069.8599999999999</v>
      </c>
      <c r="J102" s="102">
        <f t="shared" si="17"/>
        <v>5.7077976675623087E-4</v>
      </c>
      <c r="K102" s="17"/>
    </row>
    <row r="103" spans="1:11" s="94" customFormat="1" ht="30" customHeight="1">
      <c r="A103" s="87"/>
      <c r="B103" s="88"/>
      <c r="C103" s="88"/>
      <c r="D103" s="89" t="s">
        <v>409</v>
      </c>
      <c r="E103" s="90"/>
      <c r="F103" s="91"/>
      <c r="G103" s="88"/>
      <c r="H103" s="88"/>
      <c r="I103" s="92">
        <f>SUM(I49:I102)</f>
        <v>127101.45999999999</v>
      </c>
      <c r="J103" s="103">
        <f>SUM(J49:J102)</f>
        <v>6.7809752391131947E-2</v>
      </c>
      <c r="K103" s="93"/>
    </row>
    <row r="104" spans="1:11" s="51" customFormat="1" ht="30" customHeight="1">
      <c r="A104" s="46" t="s">
        <v>525</v>
      </c>
      <c r="B104" s="47"/>
      <c r="C104" s="47"/>
      <c r="D104" s="48" t="s">
        <v>232</v>
      </c>
      <c r="E104" s="49"/>
      <c r="F104" s="47"/>
      <c r="G104" s="47"/>
      <c r="H104" s="47"/>
      <c r="I104" s="47"/>
      <c r="J104" s="104"/>
      <c r="K104" s="50"/>
    </row>
    <row r="105" spans="1:11" s="18" customFormat="1" ht="25.15" customHeight="1">
      <c r="A105" s="13" t="s">
        <v>526</v>
      </c>
      <c r="B105" s="20"/>
      <c r="C105" s="20"/>
      <c r="D105" s="15" t="s">
        <v>233</v>
      </c>
      <c r="E105" s="36"/>
      <c r="F105" s="23"/>
      <c r="G105" s="24"/>
      <c r="H105" s="24"/>
      <c r="I105" s="25"/>
      <c r="J105" s="102"/>
      <c r="K105" s="17"/>
    </row>
    <row r="106" spans="1:11" s="18" customFormat="1" ht="25.15" customHeight="1">
      <c r="A106" s="33" t="s">
        <v>527</v>
      </c>
      <c r="B106" s="20" t="s">
        <v>308</v>
      </c>
      <c r="C106" s="20" t="s">
        <v>18</v>
      </c>
      <c r="D106" s="21" t="s">
        <v>234</v>
      </c>
      <c r="E106" s="22" t="s">
        <v>87</v>
      </c>
      <c r="F106" s="23">
        <v>900</v>
      </c>
      <c r="G106" s="24">
        <v>23.82</v>
      </c>
      <c r="H106" s="24">
        <v>29.77</v>
      </c>
      <c r="I106" s="25">
        <f t="shared" ref="I106:I107" si="18">TRUNC(H106*F106,2)</f>
        <v>26793</v>
      </c>
      <c r="J106" s="102">
        <f>I106/I$295</f>
        <v>1.4294302329930734E-2</v>
      </c>
      <c r="K106" s="17"/>
    </row>
    <row r="107" spans="1:11" s="18" customFormat="1" ht="25.15" customHeight="1">
      <c r="A107" s="33" t="s">
        <v>528</v>
      </c>
      <c r="B107" s="20" t="s">
        <v>309</v>
      </c>
      <c r="C107" s="20" t="s">
        <v>18</v>
      </c>
      <c r="D107" s="21" t="s">
        <v>235</v>
      </c>
      <c r="E107" s="22" t="s">
        <v>87</v>
      </c>
      <c r="F107" s="23">
        <v>30</v>
      </c>
      <c r="G107" s="24">
        <v>19.63</v>
      </c>
      <c r="H107" s="24">
        <v>24.53</v>
      </c>
      <c r="I107" s="25">
        <f t="shared" si="18"/>
        <v>735.9</v>
      </c>
      <c r="J107" s="102">
        <f>I107/I$295</f>
        <v>3.9260915480147896E-4</v>
      </c>
      <c r="K107" s="17"/>
    </row>
    <row r="108" spans="1:11" s="18" customFormat="1" ht="25.15" customHeight="1">
      <c r="A108" s="13" t="s">
        <v>529</v>
      </c>
      <c r="B108" s="20"/>
      <c r="C108" s="20"/>
      <c r="D108" s="15" t="s">
        <v>236</v>
      </c>
      <c r="E108" s="36"/>
      <c r="F108" s="23"/>
      <c r="G108" s="24"/>
      <c r="H108" s="24"/>
      <c r="I108" s="25"/>
      <c r="J108" s="102"/>
      <c r="K108" s="17"/>
    </row>
    <row r="109" spans="1:11" s="18" customFormat="1" ht="25.15" customHeight="1">
      <c r="A109" s="33" t="s">
        <v>530</v>
      </c>
      <c r="B109" s="20" t="s">
        <v>310</v>
      </c>
      <c r="C109" s="20" t="s">
        <v>18</v>
      </c>
      <c r="D109" s="21" t="s">
        <v>237</v>
      </c>
      <c r="E109" s="22" t="s">
        <v>87</v>
      </c>
      <c r="F109" s="23">
        <v>1500</v>
      </c>
      <c r="G109" s="24">
        <v>3.34</v>
      </c>
      <c r="H109" s="24">
        <v>4.17</v>
      </c>
      <c r="I109" s="25">
        <f t="shared" ref="I109:I114" si="19">TRUNC(H109*F109,2)</f>
        <v>6255</v>
      </c>
      <c r="J109" s="102">
        <f t="shared" ref="J109:J114" si="20">I109/I$295</f>
        <v>3.3370977894866846E-3</v>
      </c>
      <c r="K109" s="17"/>
    </row>
    <row r="110" spans="1:11" s="18" customFormat="1" ht="25.15" customHeight="1">
      <c r="A110" s="33" t="s">
        <v>531</v>
      </c>
      <c r="B110" s="20" t="s">
        <v>41</v>
      </c>
      <c r="C110" s="20" t="s">
        <v>18</v>
      </c>
      <c r="D110" s="21" t="s">
        <v>238</v>
      </c>
      <c r="E110" s="22" t="s">
        <v>87</v>
      </c>
      <c r="F110" s="23">
        <v>2300</v>
      </c>
      <c r="G110" s="24">
        <v>4.87</v>
      </c>
      <c r="H110" s="24">
        <v>6.08</v>
      </c>
      <c r="I110" s="25">
        <f t="shared" si="19"/>
        <v>13984</v>
      </c>
      <c r="J110" s="102">
        <f t="shared" si="20"/>
        <v>7.460587608022669E-3</v>
      </c>
      <c r="K110" s="17"/>
    </row>
    <row r="111" spans="1:11" s="18" customFormat="1" ht="25.15" customHeight="1">
      <c r="A111" s="33" t="s">
        <v>532</v>
      </c>
      <c r="B111" s="20" t="s">
        <v>42</v>
      </c>
      <c r="C111" s="20" t="s">
        <v>18</v>
      </c>
      <c r="D111" s="21" t="s">
        <v>239</v>
      </c>
      <c r="E111" s="22" t="s">
        <v>87</v>
      </c>
      <c r="F111" s="23">
        <v>150</v>
      </c>
      <c r="G111" s="24">
        <v>7.56</v>
      </c>
      <c r="H111" s="24">
        <v>9.4499999999999993</v>
      </c>
      <c r="I111" s="25">
        <f t="shared" si="19"/>
        <v>1417.5</v>
      </c>
      <c r="J111" s="102">
        <f t="shared" si="20"/>
        <v>7.5624877963187452E-4</v>
      </c>
      <c r="K111" s="17"/>
    </row>
    <row r="112" spans="1:11" s="18" customFormat="1" ht="25.15" customHeight="1">
      <c r="A112" s="33" t="s">
        <v>533</v>
      </c>
      <c r="B112" s="20" t="s">
        <v>43</v>
      </c>
      <c r="C112" s="20" t="s">
        <v>18</v>
      </c>
      <c r="D112" s="21" t="s">
        <v>240</v>
      </c>
      <c r="E112" s="22" t="s">
        <v>87</v>
      </c>
      <c r="F112" s="23">
        <v>300</v>
      </c>
      <c r="G112" s="24">
        <v>10.61</v>
      </c>
      <c r="H112" s="24">
        <v>13.26</v>
      </c>
      <c r="I112" s="25">
        <f t="shared" si="19"/>
        <v>3978</v>
      </c>
      <c r="J112" s="102">
        <f t="shared" si="20"/>
        <v>2.1222981625224672E-3</v>
      </c>
      <c r="K112" s="17"/>
    </row>
    <row r="113" spans="1:11" s="18" customFormat="1" ht="25.15" customHeight="1">
      <c r="A113" s="33" t="s">
        <v>534</v>
      </c>
      <c r="B113" s="20" t="s">
        <v>44</v>
      </c>
      <c r="C113" s="20" t="s">
        <v>18</v>
      </c>
      <c r="D113" s="21" t="s">
        <v>241</v>
      </c>
      <c r="E113" s="22" t="s">
        <v>87</v>
      </c>
      <c r="F113" s="23">
        <v>150</v>
      </c>
      <c r="G113" s="24">
        <v>19.07</v>
      </c>
      <c r="H113" s="24">
        <v>23.83</v>
      </c>
      <c r="I113" s="25">
        <f t="shared" si="19"/>
        <v>3574.5</v>
      </c>
      <c r="J113" s="102">
        <f t="shared" si="20"/>
        <v>1.9070273458865153E-3</v>
      </c>
      <c r="K113" s="17"/>
    </row>
    <row r="114" spans="1:11" s="18" customFormat="1" ht="34.9" customHeight="1">
      <c r="A114" s="33" t="s">
        <v>535</v>
      </c>
      <c r="B114" s="20" t="s">
        <v>311</v>
      </c>
      <c r="C114" s="20" t="s">
        <v>18</v>
      </c>
      <c r="D114" s="38" t="s">
        <v>242</v>
      </c>
      <c r="E114" s="39" t="s">
        <v>87</v>
      </c>
      <c r="F114" s="23">
        <v>200</v>
      </c>
      <c r="G114" s="24">
        <v>27.53</v>
      </c>
      <c r="H114" s="24">
        <v>34.409999999999997</v>
      </c>
      <c r="I114" s="25">
        <f t="shared" si="19"/>
        <v>6882</v>
      </c>
      <c r="J114" s="102">
        <f t="shared" si="20"/>
        <v>3.6716078316942225E-3</v>
      </c>
      <c r="K114" s="17"/>
    </row>
    <row r="115" spans="1:11" s="18" customFormat="1" ht="25.15" customHeight="1">
      <c r="A115" s="13" t="s">
        <v>536</v>
      </c>
      <c r="B115" s="20"/>
      <c r="C115" s="20"/>
      <c r="D115" s="15" t="s">
        <v>243</v>
      </c>
      <c r="E115" s="36"/>
      <c r="F115" s="23"/>
      <c r="G115" s="24"/>
      <c r="H115" s="24"/>
      <c r="I115" s="25"/>
      <c r="J115" s="102"/>
      <c r="K115" s="17"/>
    </row>
    <row r="116" spans="1:11" s="18" customFormat="1" ht="25.15" customHeight="1">
      <c r="A116" s="33" t="s">
        <v>537</v>
      </c>
      <c r="B116" s="20" t="s">
        <v>46</v>
      </c>
      <c r="C116" s="20" t="s">
        <v>19</v>
      </c>
      <c r="D116" s="21" t="s">
        <v>244</v>
      </c>
      <c r="E116" s="22" t="s">
        <v>87</v>
      </c>
      <c r="F116" s="23">
        <v>70</v>
      </c>
      <c r="G116" s="24">
        <v>11.47</v>
      </c>
      <c r="H116" s="24">
        <v>14.33</v>
      </c>
      <c r="I116" s="25">
        <f t="shared" ref="I116:I117" si="21">TRUNC(H116*F116,2)</f>
        <v>1003.1</v>
      </c>
      <c r="J116" s="102">
        <f>I116/I$295</f>
        <v>5.3516271664813639E-4</v>
      </c>
      <c r="K116" s="17"/>
    </row>
    <row r="117" spans="1:11" s="18" customFormat="1" ht="25.15" customHeight="1">
      <c r="A117" s="33" t="s">
        <v>538</v>
      </c>
      <c r="B117" s="20" t="s">
        <v>45</v>
      </c>
      <c r="C117" s="20" t="s">
        <v>18</v>
      </c>
      <c r="D117" s="21" t="s">
        <v>245</v>
      </c>
      <c r="E117" s="22" t="s">
        <v>87</v>
      </c>
      <c r="F117" s="23">
        <v>35</v>
      </c>
      <c r="G117" s="24">
        <v>9.08</v>
      </c>
      <c r="H117" s="24">
        <v>11.35</v>
      </c>
      <c r="I117" s="25">
        <f t="shared" si="21"/>
        <v>397.25</v>
      </c>
      <c r="J117" s="102">
        <f>I117/I$295</f>
        <v>2.1193638639066114E-4</v>
      </c>
      <c r="K117" s="17"/>
    </row>
    <row r="118" spans="1:11" s="18" customFormat="1" ht="25.15" customHeight="1">
      <c r="A118" s="13" t="s">
        <v>539</v>
      </c>
      <c r="B118" s="20"/>
      <c r="C118" s="20"/>
      <c r="D118" s="15" t="s">
        <v>246</v>
      </c>
      <c r="E118" s="36"/>
      <c r="F118" s="23"/>
      <c r="G118" s="24"/>
      <c r="H118" s="24"/>
      <c r="I118" s="25"/>
      <c r="J118" s="102"/>
      <c r="K118" s="17"/>
    </row>
    <row r="119" spans="1:11" s="18" customFormat="1" ht="25.15" customHeight="1">
      <c r="A119" s="33" t="s">
        <v>540</v>
      </c>
      <c r="B119" s="20" t="s">
        <v>47</v>
      </c>
      <c r="C119" s="20" t="s">
        <v>18</v>
      </c>
      <c r="D119" s="21" t="s">
        <v>247</v>
      </c>
      <c r="E119" s="22" t="s">
        <v>63</v>
      </c>
      <c r="F119" s="23">
        <v>24</v>
      </c>
      <c r="G119" s="24">
        <v>29.22</v>
      </c>
      <c r="H119" s="24">
        <v>36.520000000000003</v>
      </c>
      <c r="I119" s="25">
        <f t="shared" ref="I119:I121" si="22">TRUNC(H119*F119,2)</f>
        <v>876.48</v>
      </c>
      <c r="J119" s="102">
        <f>I119/I$295</f>
        <v>4.6760982742274812E-4</v>
      </c>
      <c r="K119" s="17"/>
    </row>
    <row r="120" spans="1:11" s="18" customFormat="1" ht="25.15" customHeight="1">
      <c r="A120" s="33" t="s">
        <v>541</v>
      </c>
      <c r="B120" s="20" t="s">
        <v>48</v>
      </c>
      <c r="C120" s="20" t="s">
        <v>18</v>
      </c>
      <c r="D120" s="21" t="s">
        <v>248</v>
      </c>
      <c r="E120" s="22" t="s">
        <v>63</v>
      </c>
      <c r="F120" s="23">
        <v>9</v>
      </c>
      <c r="G120" s="24">
        <v>44.38</v>
      </c>
      <c r="H120" s="24">
        <v>55.47</v>
      </c>
      <c r="I120" s="25">
        <f t="shared" si="22"/>
        <v>499.23</v>
      </c>
      <c r="J120" s="102">
        <f>I120/I$295</f>
        <v>2.663436178170164E-4</v>
      </c>
      <c r="K120" s="17"/>
    </row>
    <row r="121" spans="1:11" s="18" customFormat="1" ht="25.15" customHeight="1">
      <c r="A121" s="33" t="s">
        <v>542</v>
      </c>
      <c r="B121" s="20" t="s">
        <v>312</v>
      </c>
      <c r="C121" s="20" t="s">
        <v>20</v>
      </c>
      <c r="D121" s="21" t="s">
        <v>249</v>
      </c>
      <c r="E121" s="22" t="s">
        <v>63</v>
      </c>
      <c r="F121" s="23">
        <v>4</v>
      </c>
      <c r="G121" s="24">
        <v>41.19</v>
      </c>
      <c r="H121" s="24">
        <v>51.48</v>
      </c>
      <c r="I121" s="25">
        <f t="shared" si="22"/>
        <v>205.92</v>
      </c>
      <c r="J121" s="102">
        <f>I121/I$295</f>
        <v>1.0986014017763357E-4</v>
      </c>
      <c r="K121" s="17"/>
    </row>
    <row r="122" spans="1:11" s="18" customFormat="1" ht="25.15" customHeight="1">
      <c r="A122" s="13" t="s">
        <v>543</v>
      </c>
      <c r="B122" s="20"/>
      <c r="C122" s="20"/>
      <c r="D122" s="15" t="s">
        <v>250</v>
      </c>
      <c r="E122" s="36"/>
      <c r="F122" s="23"/>
      <c r="G122" s="24"/>
      <c r="H122" s="24"/>
      <c r="I122" s="25"/>
      <c r="J122" s="102"/>
      <c r="K122" s="17"/>
    </row>
    <row r="123" spans="1:11" s="18" customFormat="1" ht="25.15" customHeight="1">
      <c r="A123" s="33" t="s">
        <v>544</v>
      </c>
      <c r="B123" s="20" t="s">
        <v>313</v>
      </c>
      <c r="C123" s="20" t="s">
        <v>18</v>
      </c>
      <c r="D123" s="21" t="s">
        <v>251</v>
      </c>
      <c r="E123" s="22" t="s">
        <v>63</v>
      </c>
      <c r="F123" s="23">
        <v>7</v>
      </c>
      <c r="G123" s="24">
        <v>28.83</v>
      </c>
      <c r="H123" s="24">
        <v>36.03</v>
      </c>
      <c r="I123" s="25">
        <f>TRUNC(H123*F123,2)</f>
        <v>252.21</v>
      </c>
      <c r="J123" s="102">
        <f>I123/I$295</f>
        <v>1.3455626434635278E-4</v>
      </c>
      <c r="K123" s="17"/>
    </row>
    <row r="124" spans="1:11" s="18" customFormat="1" ht="25.15" customHeight="1">
      <c r="A124" s="13" t="s">
        <v>545</v>
      </c>
      <c r="B124" s="20"/>
      <c r="C124" s="20"/>
      <c r="D124" s="15" t="s">
        <v>252</v>
      </c>
      <c r="E124" s="36"/>
      <c r="F124" s="23"/>
      <c r="G124" s="24"/>
      <c r="H124" s="24"/>
      <c r="I124" s="25"/>
      <c r="J124" s="102"/>
      <c r="K124" s="17"/>
    </row>
    <row r="125" spans="1:11" s="18" customFormat="1" ht="25.15" customHeight="1">
      <c r="A125" s="33" t="s">
        <v>546</v>
      </c>
      <c r="B125" s="20" t="s">
        <v>314</v>
      </c>
      <c r="C125" s="20" t="s">
        <v>18</v>
      </c>
      <c r="D125" s="21" t="s">
        <v>253</v>
      </c>
      <c r="E125" s="22" t="s">
        <v>63</v>
      </c>
      <c r="F125" s="23">
        <v>53</v>
      </c>
      <c r="G125" s="24">
        <v>30.6</v>
      </c>
      <c r="H125" s="24">
        <v>38.25</v>
      </c>
      <c r="I125" s="25">
        <f t="shared" ref="I125:I126" si="23">TRUNC(H125*F125,2)</f>
        <v>2027.25</v>
      </c>
      <c r="J125" s="102">
        <f>I125/I$295</f>
        <v>1.081555794362411E-3</v>
      </c>
      <c r="K125" s="17"/>
    </row>
    <row r="126" spans="1:11" s="18" customFormat="1" ht="25.15" customHeight="1">
      <c r="A126" s="33" t="s">
        <v>547</v>
      </c>
      <c r="B126" s="20" t="s">
        <v>375</v>
      </c>
      <c r="C126" s="20" t="s">
        <v>18</v>
      </c>
      <c r="D126" s="21" t="s">
        <v>254</v>
      </c>
      <c r="E126" s="22" t="s">
        <v>63</v>
      </c>
      <c r="F126" s="23">
        <v>5</v>
      </c>
      <c r="G126" s="24">
        <v>47.07</v>
      </c>
      <c r="H126" s="24">
        <v>58.83</v>
      </c>
      <c r="I126" s="25">
        <f t="shared" si="23"/>
        <v>294.14999999999998</v>
      </c>
      <c r="J126" s="102">
        <f>I126/I$295</f>
        <v>1.5693162506434983E-4</v>
      </c>
      <c r="K126" s="17"/>
    </row>
    <row r="127" spans="1:11" s="18" customFormat="1" ht="25.15" customHeight="1">
      <c r="A127" s="13" t="s">
        <v>548</v>
      </c>
      <c r="B127" s="20"/>
      <c r="C127" s="20"/>
      <c r="D127" s="15" t="s">
        <v>255</v>
      </c>
      <c r="E127" s="36"/>
      <c r="F127" s="23"/>
      <c r="G127" s="24"/>
      <c r="H127" s="24"/>
      <c r="I127" s="25"/>
      <c r="J127" s="102"/>
      <c r="K127" s="17"/>
    </row>
    <row r="128" spans="1:11" s="18" customFormat="1" ht="25.15" customHeight="1">
      <c r="A128" s="33" t="s">
        <v>549</v>
      </c>
      <c r="B128" s="27" t="s">
        <v>376</v>
      </c>
      <c r="C128" s="20" t="s">
        <v>18</v>
      </c>
      <c r="D128" s="30" t="s">
        <v>256</v>
      </c>
      <c r="E128" s="22" t="s">
        <v>63</v>
      </c>
      <c r="F128" s="23">
        <v>97</v>
      </c>
      <c r="G128" s="24">
        <v>12.16</v>
      </c>
      <c r="H128" s="24">
        <v>15.2</v>
      </c>
      <c r="I128" s="25">
        <f t="shared" ref="I128:I130" si="24">TRUNC(H128*F128,2)</f>
        <v>1474.4</v>
      </c>
      <c r="J128" s="102">
        <f>I128/I$295</f>
        <v>7.8660543258499886E-4</v>
      </c>
      <c r="K128" s="17"/>
    </row>
    <row r="129" spans="1:11" s="18" customFormat="1" ht="25.15" customHeight="1">
      <c r="A129" s="33" t="s">
        <v>550</v>
      </c>
      <c r="B129" s="27" t="s">
        <v>377</v>
      </c>
      <c r="C129" s="20" t="s">
        <v>18</v>
      </c>
      <c r="D129" s="30" t="s">
        <v>257</v>
      </c>
      <c r="E129" s="22" t="s">
        <v>63</v>
      </c>
      <c r="F129" s="23">
        <v>5</v>
      </c>
      <c r="G129" s="24">
        <v>15.29</v>
      </c>
      <c r="H129" s="24">
        <v>19.11</v>
      </c>
      <c r="I129" s="25">
        <f t="shared" si="24"/>
        <v>95.55</v>
      </c>
      <c r="J129" s="102">
        <f>I129/I$295</f>
        <v>5.0976769590000432E-5</v>
      </c>
      <c r="K129" s="17"/>
    </row>
    <row r="130" spans="1:11" s="18" customFormat="1" ht="25.15" customHeight="1">
      <c r="A130" s="33" t="s">
        <v>551</v>
      </c>
      <c r="B130" s="27" t="s">
        <v>343</v>
      </c>
      <c r="C130" s="20" t="s">
        <v>18</v>
      </c>
      <c r="D130" s="30" t="s">
        <v>258</v>
      </c>
      <c r="E130" s="22" t="s">
        <v>63</v>
      </c>
      <c r="F130" s="23">
        <v>94</v>
      </c>
      <c r="G130" s="24">
        <v>18.79</v>
      </c>
      <c r="H130" s="24">
        <v>23.48</v>
      </c>
      <c r="I130" s="25">
        <f t="shared" si="24"/>
        <v>2207.12</v>
      </c>
      <c r="J130" s="102">
        <f>I130/I$295</f>
        <v>1.177518029277674E-3</v>
      </c>
      <c r="K130" s="17"/>
    </row>
    <row r="131" spans="1:11" s="18" customFormat="1" ht="25.15" customHeight="1">
      <c r="A131" s="13" t="s">
        <v>552</v>
      </c>
      <c r="B131" s="20"/>
      <c r="C131" s="20"/>
      <c r="D131" s="15" t="s">
        <v>259</v>
      </c>
      <c r="E131" s="36"/>
      <c r="F131" s="23"/>
      <c r="G131" s="24"/>
      <c r="H131" s="24"/>
      <c r="I131" s="25"/>
      <c r="J131" s="102"/>
      <c r="K131" s="17"/>
    </row>
    <row r="132" spans="1:11" s="18" customFormat="1" ht="34.9" customHeight="1">
      <c r="A132" s="33" t="s">
        <v>553</v>
      </c>
      <c r="B132" s="20" t="s">
        <v>35</v>
      </c>
      <c r="C132" s="20" t="s">
        <v>18</v>
      </c>
      <c r="D132" s="38" t="s">
        <v>260</v>
      </c>
      <c r="E132" s="39" t="s">
        <v>63</v>
      </c>
      <c r="F132" s="23">
        <v>1</v>
      </c>
      <c r="G132" s="24">
        <v>349.39</v>
      </c>
      <c r="H132" s="24">
        <v>436.73</v>
      </c>
      <c r="I132" s="25">
        <f t="shared" ref="I132:I137" si="25">TRUNC(H132*F132,2)</f>
        <v>436.73</v>
      </c>
      <c r="J132" s="102">
        <f t="shared" ref="J132:J137" si="26">I132/I$295</f>
        <v>2.3299931536411187E-4</v>
      </c>
      <c r="K132" s="17"/>
    </row>
    <row r="133" spans="1:11" s="18" customFormat="1" ht="25.15" customHeight="1">
      <c r="A133" s="33" t="s">
        <v>554</v>
      </c>
      <c r="B133" s="20" t="s">
        <v>378</v>
      </c>
      <c r="C133" s="20" t="s">
        <v>20</v>
      </c>
      <c r="D133" s="21" t="s">
        <v>261</v>
      </c>
      <c r="E133" s="22" t="s">
        <v>63</v>
      </c>
      <c r="F133" s="23">
        <v>1</v>
      </c>
      <c r="G133" s="24">
        <v>101.05</v>
      </c>
      <c r="H133" s="24">
        <v>126.31</v>
      </c>
      <c r="I133" s="25">
        <f t="shared" si="25"/>
        <v>126.31</v>
      </c>
      <c r="J133" s="102">
        <f t="shared" si="26"/>
        <v>6.7387501485221917E-5</v>
      </c>
      <c r="K133" s="17"/>
    </row>
    <row r="134" spans="1:11" s="18" customFormat="1" ht="25.15" customHeight="1">
      <c r="A134" s="33" t="s">
        <v>555</v>
      </c>
      <c r="B134" s="20" t="s">
        <v>37</v>
      </c>
      <c r="C134" s="20" t="s">
        <v>18</v>
      </c>
      <c r="D134" s="21" t="s">
        <v>262</v>
      </c>
      <c r="E134" s="22" t="s">
        <v>63</v>
      </c>
      <c r="F134" s="23">
        <v>3</v>
      </c>
      <c r="G134" s="24">
        <v>11.6</v>
      </c>
      <c r="H134" s="24">
        <v>14.5</v>
      </c>
      <c r="I134" s="25">
        <f t="shared" si="25"/>
        <v>43.5</v>
      </c>
      <c r="J134" s="102">
        <f t="shared" si="26"/>
        <v>2.3207634507221548E-5</v>
      </c>
      <c r="K134" s="17"/>
    </row>
    <row r="135" spans="1:11" s="18" customFormat="1" ht="25.15" customHeight="1">
      <c r="A135" s="33" t="s">
        <v>556</v>
      </c>
      <c r="B135" s="20" t="s">
        <v>38</v>
      </c>
      <c r="C135" s="20" t="s">
        <v>18</v>
      </c>
      <c r="D135" s="21" t="s">
        <v>263</v>
      </c>
      <c r="E135" s="22" t="s">
        <v>63</v>
      </c>
      <c r="F135" s="23">
        <v>3</v>
      </c>
      <c r="G135" s="24">
        <v>12.92</v>
      </c>
      <c r="H135" s="24">
        <v>16.149999999999999</v>
      </c>
      <c r="I135" s="25">
        <f t="shared" si="25"/>
        <v>48.45</v>
      </c>
      <c r="J135" s="102">
        <f t="shared" si="26"/>
        <v>2.5848503261491586E-5</v>
      </c>
      <c r="K135" s="17"/>
    </row>
    <row r="136" spans="1:11" s="18" customFormat="1" ht="25.15" customHeight="1">
      <c r="A136" s="33" t="s">
        <v>557</v>
      </c>
      <c r="B136" s="20" t="s">
        <v>39</v>
      </c>
      <c r="C136" s="20" t="s">
        <v>18</v>
      </c>
      <c r="D136" s="21" t="s">
        <v>264</v>
      </c>
      <c r="E136" s="22" t="s">
        <v>63</v>
      </c>
      <c r="F136" s="23">
        <v>1</v>
      </c>
      <c r="G136" s="24">
        <v>75.83</v>
      </c>
      <c r="H136" s="24">
        <v>94.78</v>
      </c>
      <c r="I136" s="25">
        <f t="shared" si="25"/>
        <v>94.78</v>
      </c>
      <c r="J136" s="102">
        <f t="shared" si="26"/>
        <v>5.0565967783780646E-5</v>
      </c>
      <c r="K136" s="17"/>
    </row>
    <row r="137" spans="1:11" s="18" customFormat="1" ht="25.15" customHeight="1">
      <c r="A137" s="33" t="s">
        <v>558</v>
      </c>
      <c r="B137" s="20" t="s">
        <v>315</v>
      </c>
      <c r="C137" s="20" t="s">
        <v>18</v>
      </c>
      <c r="D137" s="21" t="s">
        <v>265</v>
      </c>
      <c r="E137" s="22" t="s">
        <v>63</v>
      </c>
      <c r="F137" s="23">
        <v>1</v>
      </c>
      <c r="G137" s="24">
        <v>83.32</v>
      </c>
      <c r="H137" s="24">
        <v>104.15</v>
      </c>
      <c r="I137" s="25">
        <f t="shared" si="25"/>
        <v>104.15</v>
      </c>
      <c r="J137" s="102">
        <f t="shared" si="26"/>
        <v>5.5564945607520101E-5</v>
      </c>
      <c r="K137" s="17"/>
    </row>
    <row r="138" spans="1:11" s="18" customFormat="1" ht="25.15" customHeight="1">
      <c r="A138" s="13" t="s">
        <v>559</v>
      </c>
      <c r="B138" s="20"/>
      <c r="C138" s="20"/>
      <c r="D138" s="15" t="s">
        <v>266</v>
      </c>
      <c r="E138" s="36"/>
      <c r="F138" s="23"/>
      <c r="G138" s="24"/>
      <c r="H138" s="24"/>
      <c r="I138" s="25"/>
      <c r="J138" s="102"/>
      <c r="K138" s="17"/>
    </row>
    <row r="139" spans="1:11" s="18" customFormat="1" ht="34.9" customHeight="1">
      <c r="A139" s="33" t="s">
        <v>560</v>
      </c>
      <c r="B139" s="20" t="s">
        <v>35</v>
      </c>
      <c r="C139" s="20" t="s">
        <v>18</v>
      </c>
      <c r="D139" s="38" t="s">
        <v>260</v>
      </c>
      <c r="E139" s="39" t="s">
        <v>63</v>
      </c>
      <c r="F139" s="23">
        <v>1</v>
      </c>
      <c r="G139" s="24">
        <v>349.39</v>
      </c>
      <c r="H139" s="24">
        <v>436.73</v>
      </c>
      <c r="I139" s="25">
        <f t="shared" ref="I139:I142" si="27">TRUNC(H139*F139,2)</f>
        <v>436.73</v>
      </c>
      <c r="J139" s="102">
        <f>I139/I$295</f>
        <v>2.3299931536411187E-4</v>
      </c>
      <c r="K139" s="17"/>
    </row>
    <row r="140" spans="1:11" s="18" customFormat="1" ht="25.15" customHeight="1">
      <c r="A140" s="33" t="s">
        <v>561</v>
      </c>
      <c r="B140" s="20" t="s">
        <v>315</v>
      </c>
      <c r="C140" s="20" t="s">
        <v>18</v>
      </c>
      <c r="D140" s="21" t="s">
        <v>265</v>
      </c>
      <c r="E140" s="22" t="s">
        <v>63</v>
      </c>
      <c r="F140" s="23">
        <v>1</v>
      </c>
      <c r="G140" s="24">
        <v>83.32</v>
      </c>
      <c r="H140" s="24">
        <v>104.15</v>
      </c>
      <c r="I140" s="25">
        <f t="shared" si="27"/>
        <v>104.15</v>
      </c>
      <c r="J140" s="102">
        <f>I140/I$295</f>
        <v>5.5564945607520101E-5</v>
      </c>
      <c r="K140" s="17"/>
    </row>
    <row r="141" spans="1:11" s="18" customFormat="1" ht="25.15" customHeight="1">
      <c r="A141" s="33" t="s">
        <v>562</v>
      </c>
      <c r="B141" s="20" t="s">
        <v>37</v>
      </c>
      <c r="C141" s="20" t="s">
        <v>18</v>
      </c>
      <c r="D141" s="21" t="s">
        <v>262</v>
      </c>
      <c r="E141" s="22" t="s">
        <v>63</v>
      </c>
      <c r="F141" s="23">
        <v>2</v>
      </c>
      <c r="G141" s="24">
        <v>11.6</v>
      </c>
      <c r="H141" s="24">
        <v>14.5</v>
      </c>
      <c r="I141" s="25">
        <f t="shared" si="27"/>
        <v>29</v>
      </c>
      <c r="J141" s="102">
        <f>I141/I$295</f>
        <v>1.5471756338147698E-5</v>
      </c>
      <c r="K141" s="17"/>
    </row>
    <row r="142" spans="1:11" s="18" customFormat="1" ht="25.15" customHeight="1">
      <c r="A142" s="33" t="s">
        <v>563</v>
      </c>
      <c r="B142" s="20" t="s">
        <v>38</v>
      </c>
      <c r="C142" s="20" t="s">
        <v>18</v>
      </c>
      <c r="D142" s="21" t="s">
        <v>263</v>
      </c>
      <c r="E142" s="22" t="s">
        <v>63</v>
      </c>
      <c r="F142" s="23">
        <v>7</v>
      </c>
      <c r="G142" s="24">
        <v>12.92</v>
      </c>
      <c r="H142" s="24">
        <v>16.149999999999999</v>
      </c>
      <c r="I142" s="25">
        <f t="shared" si="27"/>
        <v>113.05</v>
      </c>
      <c r="J142" s="102">
        <f>I142/I$295</f>
        <v>6.03131742768137E-5</v>
      </c>
      <c r="K142" s="17"/>
    </row>
    <row r="143" spans="1:11" s="18" customFormat="1" ht="25.15" customHeight="1">
      <c r="A143" s="13" t="s">
        <v>564</v>
      </c>
      <c r="B143" s="20"/>
      <c r="C143" s="20"/>
      <c r="D143" s="15" t="s">
        <v>267</v>
      </c>
      <c r="E143" s="36"/>
      <c r="F143" s="23"/>
      <c r="G143" s="24"/>
      <c r="H143" s="24"/>
      <c r="I143" s="25"/>
      <c r="J143" s="102"/>
      <c r="K143" s="17"/>
    </row>
    <row r="144" spans="1:11" s="18" customFormat="1" ht="34.9" customHeight="1">
      <c r="A144" s="33" t="s">
        <v>565</v>
      </c>
      <c r="B144" s="20" t="s">
        <v>35</v>
      </c>
      <c r="C144" s="20" t="s">
        <v>18</v>
      </c>
      <c r="D144" s="38" t="s">
        <v>260</v>
      </c>
      <c r="E144" s="39" t="s">
        <v>63</v>
      </c>
      <c r="F144" s="23">
        <v>1</v>
      </c>
      <c r="G144" s="24">
        <v>349.39</v>
      </c>
      <c r="H144" s="24">
        <v>436.73</v>
      </c>
      <c r="I144" s="25">
        <f t="shared" ref="I144:I148" si="28">TRUNC(H144*F144,2)</f>
        <v>436.73</v>
      </c>
      <c r="J144" s="102">
        <f>I144/I$295</f>
        <v>2.3299931536411187E-4</v>
      </c>
      <c r="K144" s="17"/>
    </row>
    <row r="145" spans="1:11" s="18" customFormat="1" ht="25.15" customHeight="1">
      <c r="A145" s="33" t="s">
        <v>566</v>
      </c>
      <c r="B145" s="20" t="s">
        <v>39</v>
      </c>
      <c r="C145" s="20" t="s">
        <v>18</v>
      </c>
      <c r="D145" s="21" t="s">
        <v>264</v>
      </c>
      <c r="E145" s="22" t="s">
        <v>63</v>
      </c>
      <c r="F145" s="23">
        <v>1</v>
      </c>
      <c r="G145" s="24">
        <v>75.83</v>
      </c>
      <c r="H145" s="24">
        <v>94.78</v>
      </c>
      <c r="I145" s="25">
        <f t="shared" si="28"/>
        <v>94.78</v>
      </c>
      <c r="J145" s="102">
        <f>I145/I$295</f>
        <v>5.0565967783780646E-5</v>
      </c>
      <c r="K145" s="17"/>
    </row>
    <row r="146" spans="1:11" s="18" customFormat="1" ht="25.15" customHeight="1">
      <c r="A146" s="33" t="s">
        <v>567</v>
      </c>
      <c r="B146" s="20" t="s">
        <v>37</v>
      </c>
      <c r="C146" s="20" t="s">
        <v>18</v>
      </c>
      <c r="D146" s="21" t="s">
        <v>262</v>
      </c>
      <c r="E146" s="22" t="s">
        <v>63</v>
      </c>
      <c r="F146" s="23">
        <v>1</v>
      </c>
      <c r="G146" s="24">
        <v>11.6</v>
      </c>
      <c r="H146" s="24">
        <v>14.5</v>
      </c>
      <c r="I146" s="25">
        <f t="shared" si="28"/>
        <v>14.5</v>
      </c>
      <c r="J146" s="102">
        <f>I146/I$295</f>
        <v>7.7358781690738492E-6</v>
      </c>
      <c r="K146" s="17"/>
    </row>
    <row r="147" spans="1:11" s="18" customFormat="1" ht="25.15" customHeight="1">
      <c r="A147" s="33" t="s">
        <v>568</v>
      </c>
      <c r="B147" s="20" t="s">
        <v>38</v>
      </c>
      <c r="C147" s="20" t="s">
        <v>18</v>
      </c>
      <c r="D147" s="21" t="s">
        <v>263</v>
      </c>
      <c r="E147" s="22" t="s">
        <v>63</v>
      </c>
      <c r="F147" s="23">
        <v>2</v>
      </c>
      <c r="G147" s="24">
        <v>12.92</v>
      </c>
      <c r="H147" s="24">
        <v>16.149999999999999</v>
      </c>
      <c r="I147" s="25">
        <f t="shared" si="28"/>
        <v>32.299999999999997</v>
      </c>
      <c r="J147" s="102">
        <f>I147/I$295</f>
        <v>1.7232335507661055E-5</v>
      </c>
      <c r="K147" s="17"/>
    </row>
    <row r="148" spans="1:11" s="18" customFormat="1" ht="25.15" customHeight="1">
      <c r="A148" s="33" t="s">
        <v>569</v>
      </c>
      <c r="B148" s="20" t="s">
        <v>40</v>
      </c>
      <c r="C148" s="20" t="s">
        <v>18</v>
      </c>
      <c r="D148" s="21" t="s">
        <v>268</v>
      </c>
      <c r="E148" s="22" t="s">
        <v>63</v>
      </c>
      <c r="F148" s="23">
        <v>1</v>
      </c>
      <c r="G148" s="24">
        <v>12.92</v>
      </c>
      <c r="H148" s="24">
        <v>16.149999999999999</v>
      </c>
      <c r="I148" s="25">
        <f t="shared" si="28"/>
        <v>16.149999999999999</v>
      </c>
      <c r="J148" s="102">
        <f>I148/I$295</f>
        <v>8.6161677538305277E-6</v>
      </c>
      <c r="K148" s="17"/>
    </row>
    <row r="149" spans="1:11" s="18" customFormat="1" ht="25.15" customHeight="1">
      <c r="A149" s="13" t="s">
        <v>570</v>
      </c>
      <c r="B149" s="20"/>
      <c r="C149" s="20"/>
      <c r="D149" s="15" t="s">
        <v>269</v>
      </c>
      <c r="E149" s="36"/>
      <c r="F149" s="23"/>
      <c r="G149" s="24"/>
      <c r="H149" s="24"/>
      <c r="I149" s="25"/>
      <c r="J149" s="102"/>
      <c r="K149" s="17"/>
    </row>
    <row r="150" spans="1:11" s="18" customFormat="1" ht="25.15" customHeight="1">
      <c r="A150" s="33" t="s">
        <v>571</v>
      </c>
      <c r="B150" s="20" t="s">
        <v>379</v>
      </c>
      <c r="C150" s="20" t="s">
        <v>20</v>
      </c>
      <c r="D150" s="21" t="s">
        <v>270</v>
      </c>
      <c r="E150" s="22" t="s">
        <v>63</v>
      </c>
      <c r="F150" s="23">
        <v>1</v>
      </c>
      <c r="G150" s="24">
        <v>493.5</v>
      </c>
      <c r="H150" s="24">
        <v>616.87</v>
      </c>
      <c r="I150" s="25">
        <f>TRUNC(H150*F150,2)</f>
        <v>616.87</v>
      </c>
      <c r="J150" s="102">
        <f>I150/I$295</f>
        <v>3.291055976659714E-4</v>
      </c>
      <c r="K150" s="17"/>
    </row>
    <row r="151" spans="1:11" s="18" customFormat="1" ht="25.15" customHeight="1">
      <c r="A151" s="13" t="s">
        <v>572</v>
      </c>
      <c r="B151" s="20"/>
      <c r="C151" s="20"/>
      <c r="D151" s="15" t="s">
        <v>271</v>
      </c>
      <c r="E151" s="36"/>
      <c r="F151" s="23"/>
      <c r="G151" s="24"/>
      <c r="H151" s="24"/>
      <c r="I151" s="25"/>
      <c r="J151" s="102"/>
      <c r="K151" s="17"/>
    </row>
    <row r="152" spans="1:11" s="18" customFormat="1" ht="34.9" customHeight="1">
      <c r="A152" s="33" t="s">
        <v>573</v>
      </c>
      <c r="B152" s="20" t="s">
        <v>422</v>
      </c>
      <c r="C152" s="20" t="s">
        <v>18</v>
      </c>
      <c r="D152" s="38" t="s">
        <v>272</v>
      </c>
      <c r="E152" s="39" t="s">
        <v>63</v>
      </c>
      <c r="F152" s="23">
        <v>5</v>
      </c>
      <c r="G152" s="24">
        <v>526.98</v>
      </c>
      <c r="H152" s="24">
        <v>658.72</v>
      </c>
      <c r="I152" s="25">
        <f>TRUNC(H152*F152,2)</f>
        <v>3293.6</v>
      </c>
      <c r="J152" s="102">
        <f>I152/I$295</f>
        <v>1.7571647129421813E-3</v>
      </c>
      <c r="K152" s="17"/>
    </row>
    <row r="153" spans="1:11" s="18" customFormat="1" ht="25.15" customHeight="1">
      <c r="A153" s="13" t="s">
        <v>574</v>
      </c>
      <c r="B153" s="20"/>
      <c r="C153" s="20"/>
      <c r="D153" s="15" t="s">
        <v>273</v>
      </c>
      <c r="E153" s="36"/>
      <c r="F153" s="23"/>
      <c r="G153" s="24"/>
      <c r="H153" s="24"/>
      <c r="I153" s="25"/>
      <c r="J153" s="102"/>
      <c r="K153" s="17"/>
    </row>
    <row r="154" spans="1:11" s="18" customFormat="1" ht="25.15" customHeight="1">
      <c r="A154" s="33" t="s">
        <v>575</v>
      </c>
      <c r="B154" s="20" t="s">
        <v>36</v>
      </c>
      <c r="C154" s="20" t="s">
        <v>18</v>
      </c>
      <c r="D154" s="21" t="s">
        <v>274</v>
      </c>
      <c r="E154" s="22" t="s">
        <v>63</v>
      </c>
      <c r="F154" s="23">
        <v>1</v>
      </c>
      <c r="G154" s="24">
        <v>104.44</v>
      </c>
      <c r="H154" s="24">
        <v>130.55000000000001</v>
      </c>
      <c r="I154" s="25">
        <f>TRUNC(H154*F154,2)</f>
        <v>130.55000000000001</v>
      </c>
      <c r="J154" s="102">
        <f>I154/I$295</f>
        <v>6.9649578963626969E-5</v>
      </c>
      <c r="K154" s="17"/>
    </row>
    <row r="155" spans="1:11" s="18" customFormat="1" ht="25.15" customHeight="1">
      <c r="A155" s="13" t="s">
        <v>576</v>
      </c>
      <c r="B155" s="20"/>
      <c r="C155" s="20"/>
      <c r="D155" s="15" t="s">
        <v>275</v>
      </c>
      <c r="E155" s="36"/>
      <c r="F155" s="23"/>
      <c r="G155" s="24"/>
      <c r="H155" s="24"/>
      <c r="I155" s="25"/>
      <c r="J155" s="102"/>
      <c r="K155" s="17"/>
    </row>
    <row r="156" spans="1:11" s="18" customFormat="1" ht="25.15" customHeight="1">
      <c r="A156" s="33" t="s">
        <v>577</v>
      </c>
      <c r="B156" s="20" t="s">
        <v>317</v>
      </c>
      <c r="C156" s="20" t="s">
        <v>19</v>
      </c>
      <c r="D156" s="21" t="s">
        <v>276</v>
      </c>
      <c r="E156" s="22" t="s">
        <v>63</v>
      </c>
      <c r="F156" s="23">
        <v>75</v>
      </c>
      <c r="G156" s="24">
        <v>105.32</v>
      </c>
      <c r="H156" s="24">
        <v>131.65</v>
      </c>
      <c r="I156" s="25">
        <f t="shared" ref="I156:I157" si="29">TRUNC(H156*F156,2)</f>
        <v>9873.75</v>
      </c>
      <c r="J156" s="102">
        <f>I156/I$295</f>
        <v>5.2677329015098561E-3</v>
      </c>
      <c r="K156" s="17"/>
    </row>
    <row r="157" spans="1:11" s="18" customFormat="1" ht="25.15" customHeight="1">
      <c r="A157" s="33" t="s">
        <v>578</v>
      </c>
      <c r="B157" s="20" t="s">
        <v>316</v>
      </c>
      <c r="C157" s="20" t="s">
        <v>19</v>
      </c>
      <c r="D157" s="21" t="s">
        <v>277</v>
      </c>
      <c r="E157" s="22" t="s">
        <v>63</v>
      </c>
      <c r="F157" s="23">
        <v>5</v>
      </c>
      <c r="G157" s="24">
        <v>134</v>
      </c>
      <c r="H157" s="24">
        <v>167.5</v>
      </c>
      <c r="I157" s="25">
        <f t="shared" si="29"/>
        <v>837.5</v>
      </c>
      <c r="J157" s="102">
        <f>I157/I$295</f>
        <v>4.4681365286892061E-4</v>
      </c>
      <c r="K157" s="17"/>
    </row>
    <row r="158" spans="1:11" s="18" customFormat="1" ht="25.15" customHeight="1">
      <c r="A158" s="13" t="s">
        <v>579</v>
      </c>
      <c r="B158" s="20"/>
      <c r="C158" s="20"/>
      <c r="D158" s="15" t="s">
        <v>278</v>
      </c>
      <c r="E158" s="36"/>
      <c r="F158" s="23"/>
      <c r="G158" s="24"/>
      <c r="H158" s="24"/>
      <c r="I158" s="25"/>
      <c r="J158" s="102"/>
      <c r="K158" s="17"/>
    </row>
    <row r="159" spans="1:11" s="18" customFormat="1" ht="25.15" customHeight="1">
      <c r="A159" s="33" t="s">
        <v>580</v>
      </c>
      <c r="B159" s="20" t="s">
        <v>51</v>
      </c>
      <c r="C159" s="20" t="s">
        <v>19</v>
      </c>
      <c r="D159" s="21" t="s">
        <v>280</v>
      </c>
      <c r="E159" s="22" t="s">
        <v>87</v>
      </c>
      <c r="F159" s="23">
        <v>37</v>
      </c>
      <c r="G159" s="24">
        <v>15.06</v>
      </c>
      <c r="H159" s="24">
        <v>18.82</v>
      </c>
      <c r="I159" s="25">
        <f t="shared" ref="I159:I161" si="30">TRUNC(H159*F159,2)</f>
        <v>696.34</v>
      </c>
      <c r="J159" s="102">
        <f>I159/I$295</f>
        <v>3.7150354512088856E-4</v>
      </c>
      <c r="K159" s="17"/>
    </row>
    <row r="160" spans="1:11" s="18" customFormat="1" ht="25.15" customHeight="1">
      <c r="A160" s="33" t="s">
        <v>581</v>
      </c>
      <c r="B160" s="20" t="s">
        <v>50</v>
      </c>
      <c r="C160" s="20" t="s">
        <v>18</v>
      </c>
      <c r="D160" s="21" t="s">
        <v>279</v>
      </c>
      <c r="E160" s="22" t="s">
        <v>63</v>
      </c>
      <c r="F160" s="23">
        <v>241.7</v>
      </c>
      <c r="G160" s="24">
        <v>77.08</v>
      </c>
      <c r="H160" s="24">
        <v>96.35</v>
      </c>
      <c r="I160" s="25">
        <f t="shared" si="30"/>
        <v>23287.79</v>
      </c>
      <c r="J160" s="102">
        <f>I160/I$295</f>
        <v>1.2424241811515607E-2</v>
      </c>
      <c r="K160" s="17"/>
    </row>
    <row r="161" spans="1:11" s="18" customFormat="1" ht="25.15" customHeight="1">
      <c r="A161" s="33" t="s">
        <v>582</v>
      </c>
      <c r="B161" s="20" t="s">
        <v>49</v>
      </c>
      <c r="C161" s="20" t="s">
        <v>18</v>
      </c>
      <c r="D161" s="21" t="s">
        <v>281</v>
      </c>
      <c r="E161" s="22" t="s">
        <v>63</v>
      </c>
      <c r="F161" s="23">
        <v>26</v>
      </c>
      <c r="G161" s="24">
        <v>26.81</v>
      </c>
      <c r="H161" s="24">
        <v>33.51</v>
      </c>
      <c r="I161" s="25">
        <f t="shared" si="30"/>
        <v>871.26</v>
      </c>
      <c r="J161" s="102">
        <f>I161/I$295</f>
        <v>4.6482491128188146E-4</v>
      </c>
      <c r="K161" s="17"/>
    </row>
    <row r="162" spans="1:11" s="94" customFormat="1" ht="30" customHeight="1">
      <c r="A162" s="87"/>
      <c r="B162" s="88"/>
      <c r="C162" s="88"/>
      <c r="D162" s="89" t="s">
        <v>409</v>
      </c>
      <c r="E162" s="90"/>
      <c r="F162" s="91"/>
      <c r="G162" s="88"/>
      <c r="H162" s="88"/>
      <c r="I162" s="92">
        <f>SUM(I106:I161)</f>
        <v>114691.52999999996</v>
      </c>
      <c r="J162" s="103">
        <f>SUM(J105:J161)</f>
        <v>6.1188945041701949E-2</v>
      </c>
      <c r="K162" s="93"/>
    </row>
    <row r="163" spans="1:11" s="51" customFormat="1" ht="30" customHeight="1">
      <c r="A163" s="46" t="s">
        <v>583</v>
      </c>
      <c r="B163" s="47"/>
      <c r="C163" s="47"/>
      <c r="D163" s="48" t="s">
        <v>84</v>
      </c>
      <c r="E163" s="49"/>
      <c r="F163" s="47"/>
      <c r="G163" s="47"/>
      <c r="H163" s="47"/>
      <c r="I163" s="47"/>
      <c r="J163" s="104"/>
      <c r="K163" s="50"/>
    </row>
    <row r="164" spans="1:11" s="18" customFormat="1" ht="25.15" customHeight="1">
      <c r="A164" s="13" t="s">
        <v>584</v>
      </c>
      <c r="B164" s="20"/>
      <c r="C164" s="20"/>
      <c r="D164" s="15" t="s">
        <v>85</v>
      </c>
      <c r="E164" s="36"/>
      <c r="F164" s="23"/>
      <c r="G164" s="24"/>
      <c r="H164" s="24"/>
      <c r="I164" s="25"/>
      <c r="J164" s="102"/>
      <c r="K164" s="17"/>
    </row>
    <row r="165" spans="1:11" s="18" customFormat="1" ht="49.9" customHeight="1">
      <c r="A165" s="33" t="s">
        <v>585</v>
      </c>
      <c r="B165" s="27">
        <v>103328</v>
      </c>
      <c r="C165" s="20" t="s">
        <v>18</v>
      </c>
      <c r="D165" s="38" t="s">
        <v>726</v>
      </c>
      <c r="E165" s="39" t="s">
        <v>59</v>
      </c>
      <c r="F165" s="23">
        <v>744.38</v>
      </c>
      <c r="G165" s="24">
        <v>96.51</v>
      </c>
      <c r="H165" s="24">
        <v>120.63</v>
      </c>
      <c r="I165" s="25">
        <f t="shared" ref="I165:I166" si="31">TRUNC(H165*F165,2)</f>
        <v>89794.55</v>
      </c>
      <c r="J165" s="102">
        <f>I165/I$295</f>
        <v>4.7906186141159324E-2</v>
      </c>
      <c r="K165" s="17"/>
    </row>
    <row r="166" spans="1:11" s="18" customFormat="1" ht="25.15" customHeight="1">
      <c r="A166" s="33" t="s">
        <v>586</v>
      </c>
      <c r="B166" s="27" t="s">
        <v>380</v>
      </c>
      <c r="C166" s="20" t="s">
        <v>18</v>
      </c>
      <c r="D166" s="30" t="s">
        <v>86</v>
      </c>
      <c r="E166" s="22" t="s">
        <v>87</v>
      </c>
      <c r="F166" s="23">
        <v>126</v>
      </c>
      <c r="G166" s="24">
        <v>68.37</v>
      </c>
      <c r="H166" s="24">
        <v>85.46</v>
      </c>
      <c r="I166" s="25">
        <f t="shared" si="31"/>
        <v>10767.96</v>
      </c>
      <c r="J166" s="102">
        <f>I166/I$295</f>
        <v>5.7448018406524443E-3</v>
      </c>
      <c r="K166" s="17"/>
    </row>
    <row r="167" spans="1:11" s="18" customFormat="1" ht="25.15" customHeight="1">
      <c r="A167" s="13" t="s">
        <v>587</v>
      </c>
      <c r="B167" s="27"/>
      <c r="C167" s="20"/>
      <c r="D167" s="15" t="s">
        <v>90</v>
      </c>
      <c r="E167" s="36"/>
      <c r="F167" s="23"/>
      <c r="G167" s="24"/>
      <c r="H167" s="24"/>
      <c r="I167" s="25"/>
      <c r="J167" s="102"/>
      <c r="K167" s="17"/>
    </row>
    <row r="168" spans="1:11" s="18" customFormat="1" ht="34.9" customHeight="1">
      <c r="A168" s="33" t="s">
        <v>588</v>
      </c>
      <c r="B168" s="27" t="s">
        <v>381</v>
      </c>
      <c r="C168" s="20" t="s">
        <v>18</v>
      </c>
      <c r="D168" s="38" t="s">
        <v>91</v>
      </c>
      <c r="E168" s="39" t="s">
        <v>59</v>
      </c>
      <c r="F168" s="23">
        <v>11.32</v>
      </c>
      <c r="G168" s="24">
        <v>963.18</v>
      </c>
      <c r="H168" s="24">
        <v>1203.97</v>
      </c>
      <c r="I168" s="25">
        <f>TRUNC(H168*F168,2)</f>
        <v>13628.94</v>
      </c>
      <c r="J168" s="102">
        <f>I168/I$295</f>
        <v>7.2711599595598171E-3</v>
      </c>
      <c r="K168" s="17"/>
    </row>
    <row r="169" spans="1:11" s="18" customFormat="1" ht="25.15" customHeight="1">
      <c r="A169" s="13" t="s">
        <v>589</v>
      </c>
      <c r="B169" s="27"/>
      <c r="C169" s="20"/>
      <c r="D169" s="15" t="s">
        <v>92</v>
      </c>
      <c r="E169" s="36"/>
      <c r="F169" s="23"/>
      <c r="G169" s="24"/>
      <c r="H169" s="24"/>
      <c r="I169" s="25"/>
      <c r="J169" s="102"/>
      <c r="K169" s="17"/>
    </row>
    <row r="170" spans="1:11" s="18" customFormat="1" ht="34.9" customHeight="1">
      <c r="A170" s="33" t="s">
        <v>590</v>
      </c>
      <c r="B170" s="27" t="s">
        <v>382</v>
      </c>
      <c r="C170" s="20" t="s">
        <v>18</v>
      </c>
      <c r="D170" s="38" t="s">
        <v>93</v>
      </c>
      <c r="E170" s="39" t="s">
        <v>59</v>
      </c>
      <c r="F170" s="23">
        <v>10</v>
      </c>
      <c r="G170" s="24">
        <v>160.29</v>
      </c>
      <c r="H170" s="24">
        <v>200.36</v>
      </c>
      <c r="I170" s="25">
        <f>TRUNC(H170*F170,2)</f>
        <v>2003.6</v>
      </c>
      <c r="J170" s="102">
        <f>I170/I$295</f>
        <v>1.068938310314232E-3</v>
      </c>
      <c r="K170" s="17"/>
    </row>
    <row r="171" spans="1:11" s="18" customFormat="1" ht="25.15" customHeight="1">
      <c r="A171" s="13" t="s">
        <v>591</v>
      </c>
      <c r="B171" s="27"/>
      <c r="C171" s="20"/>
      <c r="D171" s="15" t="s">
        <v>88</v>
      </c>
      <c r="E171" s="36"/>
      <c r="F171" s="23"/>
      <c r="G171" s="24"/>
      <c r="H171" s="24"/>
      <c r="I171" s="25"/>
      <c r="J171" s="102"/>
      <c r="K171" s="17"/>
    </row>
    <row r="172" spans="1:11" s="18" customFormat="1" ht="25.15" customHeight="1">
      <c r="A172" s="33" t="s">
        <v>592</v>
      </c>
      <c r="B172" s="27" t="s">
        <v>383</v>
      </c>
      <c r="C172" s="20" t="s">
        <v>18</v>
      </c>
      <c r="D172" s="30" t="s">
        <v>89</v>
      </c>
      <c r="E172" s="22" t="s">
        <v>59</v>
      </c>
      <c r="F172" s="23">
        <v>59.55</v>
      </c>
      <c r="G172" s="24">
        <v>45.05</v>
      </c>
      <c r="H172" s="24">
        <v>56.31</v>
      </c>
      <c r="I172" s="25">
        <f>TRUNC(H172*F172,2)</f>
        <v>3353.26</v>
      </c>
      <c r="J172" s="102">
        <f>I172/I$295</f>
        <v>1.788993850291626E-3</v>
      </c>
      <c r="K172" s="17"/>
    </row>
    <row r="173" spans="1:11" s="94" customFormat="1" ht="30" customHeight="1">
      <c r="A173" s="87"/>
      <c r="B173" s="88"/>
      <c r="C173" s="88"/>
      <c r="D173" s="89" t="s">
        <v>409</v>
      </c>
      <c r="E173" s="90"/>
      <c r="F173" s="91"/>
      <c r="G173" s="88"/>
      <c r="H173" s="88"/>
      <c r="I173" s="92">
        <f>SUM(I165:I172)</f>
        <v>119548.31000000001</v>
      </c>
      <c r="J173" s="103">
        <f>SUM(J164:J172)</f>
        <v>6.3780080101977443E-2</v>
      </c>
      <c r="K173" s="93"/>
    </row>
    <row r="174" spans="1:11" s="51" customFormat="1" ht="30" customHeight="1">
      <c r="A174" s="46" t="s">
        <v>593</v>
      </c>
      <c r="B174" s="47"/>
      <c r="C174" s="47"/>
      <c r="D174" s="48" t="s">
        <v>6</v>
      </c>
      <c r="E174" s="49"/>
      <c r="F174" s="47"/>
      <c r="G174" s="47"/>
      <c r="H174" s="47"/>
      <c r="I174" s="47"/>
      <c r="J174" s="104"/>
      <c r="K174" s="50"/>
    </row>
    <row r="175" spans="1:11" s="18" customFormat="1" ht="25.15" customHeight="1">
      <c r="A175" s="13" t="s">
        <v>594</v>
      </c>
      <c r="B175" s="20"/>
      <c r="C175" s="20"/>
      <c r="D175" s="15" t="s">
        <v>94</v>
      </c>
      <c r="E175" s="36"/>
      <c r="F175" s="23"/>
      <c r="G175" s="24"/>
      <c r="H175" s="24"/>
      <c r="I175" s="25"/>
      <c r="J175" s="102"/>
      <c r="K175" s="17"/>
    </row>
    <row r="176" spans="1:11" s="18" customFormat="1" ht="25.15" customHeight="1">
      <c r="A176" s="33" t="s">
        <v>595</v>
      </c>
      <c r="B176" s="20" t="s">
        <v>318</v>
      </c>
      <c r="C176" s="20" t="s">
        <v>18</v>
      </c>
      <c r="D176" s="21" t="s">
        <v>95</v>
      </c>
      <c r="E176" s="22" t="s">
        <v>63</v>
      </c>
      <c r="F176" s="23">
        <v>6</v>
      </c>
      <c r="G176" s="24">
        <v>881.72</v>
      </c>
      <c r="H176" s="24">
        <v>1102.1500000000001</v>
      </c>
      <c r="I176" s="25">
        <f t="shared" ref="I176:I180" si="32">TRUNC(H176*F176,2)</f>
        <v>6612.9</v>
      </c>
      <c r="J176" s="102">
        <f>I176/I$295</f>
        <v>3.5280406030529969E-3</v>
      </c>
      <c r="K176" s="17"/>
    </row>
    <row r="177" spans="1:11" s="18" customFormat="1" ht="25.15" customHeight="1">
      <c r="A177" s="33" t="s">
        <v>596</v>
      </c>
      <c r="B177" s="20" t="s">
        <v>319</v>
      </c>
      <c r="C177" s="20" t="s">
        <v>18</v>
      </c>
      <c r="D177" s="21" t="s">
        <v>96</v>
      </c>
      <c r="E177" s="22" t="s">
        <v>63</v>
      </c>
      <c r="F177" s="23">
        <v>8</v>
      </c>
      <c r="G177" s="24">
        <v>1053.56</v>
      </c>
      <c r="H177" s="24">
        <v>1316.95</v>
      </c>
      <c r="I177" s="25">
        <f t="shared" si="32"/>
        <v>10535.6</v>
      </c>
      <c r="J177" s="102">
        <f>I177/I$295</f>
        <v>5.6208357267651344E-3</v>
      </c>
      <c r="K177" s="17"/>
    </row>
    <row r="178" spans="1:11" s="18" customFormat="1" ht="25.15" customHeight="1">
      <c r="A178" s="33" t="s">
        <v>597</v>
      </c>
      <c r="B178" s="20" t="s">
        <v>320</v>
      </c>
      <c r="C178" s="20" t="s">
        <v>18</v>
      </c>
      <c r="D178" s="21" t="s">
        <v>97</v>
      </c>
      <c r="E178" s="22" t="s">
        <v>63</v>
      </c>
      <c r="F178" s="23">
        <v>6</v>
      </c>
      <c r="G178" s="24">
        <v>1089.81</v>
      </c>
      <c r="H178" s="24">
        <v>1362.26</v>
      </c>
      <c r="I178" s="25">
        <f t="shared" si="32"/>
        <v>8173.56</v>
      </c>
      <c r="J178" s="102">
        <f>I178/I$295</f>
        <v>4.3606665081113967E-3</v>
      </c>
      <c r="K178" s="17"/>
    </row>
    <row r="179" spans="1:11" s="18" customFormat="1" ht="34.9" customHeight="1">
      <c r="A179" s="33" t="s">
        <v>598</v>
      </c>
      <c r="B179" s="20" t="s">
        <v>321</v>
      </c>
      <c r="C179" s="20" t="s">
        <v>20</v>
      </c>
      <c r="D179" s="38" t="s">
        <v>98</v>
      </c>
      <c r="E179" s="39" t="s">
        <v>63</v>
      </c>
      <c r="F179" s="23">
        <v>3</v>
      </c>
      <c r="G179" s="24">
        <v>1139.1400000000001</v>
      </c>
      <c r="H179" s="24">
        <v>1423.92</v>
      </c>
      <c r="I179" s="25">
        <f t="shared" si="32"/>
        <v>4271.76</v>
      </c>
      <c r="J179" s="102">
        <f>I179/I$295</f>
        <v>2.279021719139511E-3</v>
      </c>
      <c r="K179" s="17"/>
    </row>
    <row r="180" spans="1:11" s="18" customFormat="1" ht="34.9" customHeight="1">
      <c r="A180" s="33" t="s">
        <v>599</v>
      </c>
      <c r="B180" s="20" t="s">
        <v>322</v>
      </c>
      <c r="C180" s="20" t="s">
        <v>20</v>
      </c>
      <c r="D180" s="38" t="s">
        <v>99</v>
      </c>
      <c r="E180" s="39" t="s">
        <v>63</v>
      </c>
      <c r="F180" s="23">
        <v>2</v>
      </c>
      <c r="G180" s="24">
        <v>932.36</v>
      </c>
      <c r="H180" s="24">
        <v>1165.45</v>
      </c>
      <c r="I180" s="25">
        <f t="shared" si="32"/>
        <v>2330.9</v>
      </c>
      <c r="J180" s="102">
        <f>I180/I$295</f>
        <v>1.2435557533996024E-3</v>
      </c>
      <c r="K180" s="17"/>
    </row>
    <row r="181" spans="1:11" s="18" customFormat="1" ht="25.15" customHeight="1">
      <c r="A181" s="13" t="s">
        <v>600</v>
      </c>
      <c r="B181" s="20"/>
      <c r="C181" s="20"/>
      <c r="D181" s="15" t="s">
        <v>100</v>
      </c>
      <c r="E181" s="36"/>
      <c r="F181" s="23"/>
      <c r="G181" s="24"/>
      <c r="H181" s="24"/>
      <c r="I181" s="25"/>
      <c r="J181" s="102"/>
      <c r="K181" s="17"/>
    </row>
    <row r="182" spans="1:11" s="18" customFormat="1" ht="34.9" customHeight="1">
      <c r="A182" s="61" t="s">
        <v>601</v>
      </c>
      <c r="B182" s="20" t="s">
        <v>323</v>
      </c>
      <c r="C182" s="20" t="s">
        <v>18</v>
      </c>
      <c r="D182" s="38" t="s">
        <v>101</v>
      </c>
      <c r="E182" s="39" t="s">
        <v>59</v>
      </c>
      <c r="F182" s="23">
        <v>60.6</v>
      </c>
      <c r="G182" s="24">
        <v>743.16</v>
      </c>
      <c r="H182" s="24">
        <v>928.95</v>
      </c>
      <c r="I182" s="25">
        <f t="shared" ref="I182:I184" si="33">TRUNC(H182*F182,2)</f>
        <v>56294.37</v>
      </c>
      <c r="J182" s="102">
        <f>I182/I$295</f>
        <v>3.0033543994811437E-2</v>
      </c>
      <c r="K182" s="17"/>
    </row>
    <row r="183" spans="1:11" s="18" customFormat="1" ht="34.9" customHeight="1">
      <c r="A183" s="83" t="s">
        <v>602</v>
      </c>
      <c r="B183" s="20" t="s">
        <v>423</v>
      </c>
      <c r="C183" s="20" t="s">
        <v>18</v>
      </c>
      <c r="D183" s="38" t="s">
        <v>710</v>
      </c>
      <c r="E183" s="39" t="s">
        <v>705</v>
      </c>
      <c r="F183" s="23">
        <v>8</v>
      </c>
      <c r="G183" s="24">
        <v>344.45</v>
      </c>
      <c r="H183" s="24">
        <v>430.56</v>
      </c>
      <c r="I183" s="25">
        <f t="shared" si="33"/>
        <v>3444.48</v>
      </c>
      <c r="J183" s="102">
        <f t="shared" ref="J183:J184" si="34">I183/I$295</f>
        <v>1.8376605266076892E-3</v>
      </c>
      <c r="K183" s="17"/>
    </row>
    <row r="184" spans="1:11" s="18" customFormat="1" ht="25.15" customHeight="1">
      <c r="A184" s="33" t="s">
        <v>603</v>
      </c>
      <c r="B184" s="27" t="s">
        <v>424</v>
      </c>
      <c r="C184" s="20" t="s">
        <v>20</v>
      </c>
      <c r="D184" s="45" t="s">
        <v>711</v>
      </c>
      <c r="E184" s="44" t="s">
        <v>712</v>
      </c>
      <c r="F184" s="41">
        <v>3.2</v>
      </c>
      <c r="G184" s="24">
        <v>150.63</v>
      </c>
      <c r="H184" s="24">
        <v>188.28</v>
      </c>
      <c r="I184" s="25">
        <f t="shared" si="33"/>
        <v>602.49</v>
      </c>
      <c r="J184" s="102">
        <f t="shared" si="34"/>
        <v>3.2143374055760714E-4</v>
      </c>
      <c r="K184" s="17"/>
    </row>
    <row r="185" spans="1:11" s="18" customFormat="1" ht="25.15" customHeight="1">
      <c r="A185" s="13" t="s">
        <v>604</v>
      </c>
      <c r="B185" s="20"/>
      <c r="C185" s="20"/>
      <c r="D185" s="15" t="s">
        <v>102</v>
      </c>
      <c r="E185" s="36"/>
      <c r="F185" s="23"/>
      <c r="G185" s="24"/>
      <c r="H185" s="24"/>
      <c r="I185" s="25"/>
      <c r="J185" s="102"/>
      <c r="K185" s="17"/>
    </row>
    <row r="186" spans="1:11" s="18" customFormat="1" ht="34.9" customHeight="1">
      <c r="A186" s="33" t="s">
        <v>605</v>
      </c>
      <c r="B186" s="20" t="s">
        <v>324</v>
      </c>
      <c r="C186" s="20" t="s">
        <v>18</v>
      </c>
      <c r="D186" s="38" t="s">
        <v>103</v>
      </c>
      <c r="E186" s="39" t="s">
        <v>63</v>
      </c>
      <c r="F186" s="23">
        <v>20</v>
      </c>
      <c r="G186" s="24">
        <v>103.38</v>
      </c>
      <c r="H186" s="24">
        <v>129.22</v>
      </c>
      <c r="I186" s="25">
        <f t="shared" ref="I186:I188" si="35">TRUNC(H186*F186,2)</f>
        <v>2584.4</v>
      </c>
      <c r="J186" s="102">
        <f>I186/I$295</f>
        <v>1.3788002441485832E-3</v>
      </c>
      <c r="K186" s="17"/>
    </row>
    <row r="187" spans="1:11" s="18" customFormat="1" ht="34.9" customHeight="1">
      <c r="A187" s="33" t="s">
        <v>606</v>
      </c>
      <c r="B187" s="20" t="s">
        <v>384</v>
      </c>
      <c r="C187" s="20" t="s">
        <v>18</v>
      </c>
      <c r="D187" s="38" t="s">
        <v>104</v>
      </c>
      <c r="E187" s="39" t="s">
        <v>63</v>
      </c>
      <c r="F187" s="23">
        <v>60</v>
      </c>
      <c r="G187" s="24">
        <v>51.83</v>
      </c>
      <c r="H187" s="24">
        <v>64.78</v>
      </c>
      <c r="I187" s="25">
        <f t="shared" si="35"/>
        <v>3886.8</v>
      </c>
      <c r="J187" s="102">
        <f>I187/I$295</f>
        <v>2.0736421563831886E-3</v>
      </c>
      <c r="K187" s="17"/>
    </row>
    <row r="188" spans="1:11" s="18" customFormat="1" ht="25.15" customHeight="1">
      <c r="A188" s="33" t="s">
        <v>607</v>
      </c>
      <c r="B188" s="27" t="s">
        <v>425</v>
      </c>
      <c r="C188" s="20" t="s">
        <v>18</v>
      </c>
      <c r="D188" s="45" t="s">
        <v>713</v>
      </c>
      <c r="E188" s="44" t="s">
        <v>705</v>
      </c>
      <c r="F188" s="41">
        <v>5</v>
      </c>
      <c r="G188" s="24">
        <v>80.489999999999995</v>
      </c>
      <c r="H188" s="24">
        <v>100.61</v>
      </c>
      <c r="I188" s="25">
        <f t="shared" si="35"/>
        <v>503.05</v>
      </c>
      <c r="J188" s="102">
        <f>I188/I$295</f>
        <v>2.6838162158293794E-4</v>
      </c>
      <c r="K188" s="17"/>
    </row>
    <row r="189" spans="1:11" s="94" customFormat="1" ht="30" customHeight="1">
      <c r="A189" s="87"/>
      <c r="B189" s="88"/>
      <c r="C189" s="88"/>
      <c r="D189" s="89" t="s">
        <v>409</v>
      </c>
      <c r="E189" s="90"/>
      <c r="F189" s="91"/>
      <c r="G189" s="88"/>
      <c r="H189" s="88"/>
      <c r="I189" s="92">
        <f>SUM(I176:I188)</f>
        <v>99240.31</v>
      </c>
      <c r="J189" s="103">
        <f>SUM(J176:J188)</f>
        <v>5.294558259456008E-2</v>
      </c>
      <c r="K189" s="93"/>
    </row>
    <row r="190" spans="1:11" s="51" customFormat="1" ht="30" customHeight="1">
      <c r="A190" s="46" t="s">
        <v>608</v>
      </c>
      <c r="B190" s="47"/>
      <c r="C190" s="47"/>
      <c r="D190" s="48" t="s">
        <v>10</v>
      </c>
      <c r="E190" s="49"/>
      <c r="F190" s="47"/>
      <c r="G190" s="47"/>
      <c r="H190" s="47"/>
      <c r="I190" s="47"/>
      <c r="J190" s="104"/>
      <c r="K190" s="50"/>
    </row>
    <row r="191" spans="1:11" s="18" customFormat="1" ht="25.15" customHeight="1">
      <c r="A191" s="13" t="s">
        <v>609</v>
      </c>
      <c r="B191" s="20"/>
      <c r="C191" s="20"/>
      <c r="D191" s="15" t="s">
        <v>105</v>
      </c>
      <c r="E191" s="36"/>
      <c r="F191" s="23"/>
      <c r="G191" s="24"/>
      <c r="H191" s="24"/>
      <c r="I191" s="25"/>
      <c r="J191" s="102"/>
      <c r="K191" s="17"/>
    </row>
    <row r="192" spans="1:11" s="18" customFormat="1" ht="25.15" customHeight="1">
      <c r="A192" s="33" t="s">
        <v>610</v>
      </c>
      <c r="B192" s="20" t="s">
        <v>325</v>
      </c>
      <c r="C192" s="20" t="s">
        <v>18</v>
      </c>
      <c r="D192" s="21" t="s">
        <v>106</v>
      </c>
      <c r="E192" s="22" t="s">
        <v>59</v>
      </c>
      <c r="F192" s="23">
        <v>1021.83</v>
      </c>
      <c r="G192" s="24">
        <v>55.12</v>
      </c>
      <c r="H192" s="24">
        <v>68.900000000000006</v>
      </c>
      <c r="I192" s="25">
        <f t="shared" ref="I192:I194" si="36">TRUNC(H192*F192,2)</f>
        <v>70404.08</v>
      </c>
      <c r="J192" s="102">
        <f>I192/I$295</f>
        <v>3.7561198999015777E-2</v>
      </c>
      <c r="K192" s="17"/>
    </row>
    <row r="193" spans="1:11" s="18" customFormat="1" ht="25.15" customHeight="1">
      <c r="A193" s="33" t="s">
        <v>611</v>
      </c>
      <c r="B193" s="20" t="s">
        <v>21</v>
      </c>
      <c r="C193" s="20" t="s">
        <v>18</v>
      </c>
      <c r="D193" s="21" t="s">
        <v>107</v>
      </c>
      <c r="E193" s="22" t="s">
        <v>87</v>
      </c>
      <c r="F193" s="23">
        <v>180</v>
      </c>
      <c r="G193" s="24">
        <v>26.86</v>
      </c>
      <c r="H193" s="24">
        <v>33.57</v>
      </c>
      <c r="I193" s="25">
        <f t="shared" si="36"/>
        <v>6042.6</v>
      </c>
      <c r="J193" s="102">
        <f>I193/I$295</f>
        <v>3.2237805120307341E-3</v>
      </c>
      <c r="K193" s="17"/>
    </row>
    <row r="194" spans="1:11" s="18" customFormat="1" ht="25.15" customHeight="1">
      <c r="A194" s="33" t="s">
        <v>612</v>
      </c>
      <c r="B194" s="20" t="s">
        <v>385</v>
      </c>
      <c r="C194" s="20" t="s">
        <v>18</v>
      </c>
      <c r="D194" s="21" t="s">
        <v>108</v>
      </c>
      <c r="E194" s="22" t="s">
        <v>59</v>
      </c>
      <c r="F194" s="23">
        <v>1021.83</v>
      </c>
      <c r="G194" s="24">
        <v>101.66</v>
      </c>
      <c r="H194" s="24">
        <v>127.07</v>
      </c>
      <c r="I194" s="25">
        <f t="shared" si="36"/>
        <v>129843.93</v>
      </c>
      <c r="J194" s="102">
        <f>I194/I$295</f>
        <v>6.9272884377500205E-2</v>
      </c>
      <c r="K194" s="17"/>
    </row>
    <row r="195" spans="1:11" s="18" customFormat="1" ht="25.15" customHeight="1">
      <c r="A195" s="13" t="s">
        <v>613</v>
      </c>
      <c r="B195" s="20"/>
      <c r="C195" s="20"/>
      <c r="D195" s="15" t="s">
        <v>109</v>
      </c>
      <c r="E195" s="36"/>
      <c r="F195" s="23"/>
      <c r="G195" s="24"/>
      <c r="H195" s="24"/>
      <c r="I195" s="25"/>
      <c r="J195" s="102"/>
      <c r="K195" s="17"/>
    </row>
    <row r="196" spans="1:11" s="18" customFormat="1" ht="25.15" customHeight="1">
      <c r="A196" s="33" t="s">
        <v>614</v>
      </c>
      <c r="B196" s="20" t="s">
        <v>326</v>
      </c>
      <c r="C196" s="20" t="s">
        <v>18</v>
      </c>
      <c r="D196" s="21" t="s">
        <v>110</v>
      </c>
      <c r="E196" s="22" t="s">
        <v>87</v>
      </c>
      <c r="F196" s="23">
        <v>24.6</v>
      </c>
      <c r="G196" s="24">
        <v>51.73</v>
      </c>
      <c r="H196" s="24">
        <v>64.66</v>
      </c>
      <c r="I196" s="25">
        <f>TRUNC(H196*F196,2)</f>
        <v>1590.63</v>
      </c>
      <c r="J196" s="102">
        <f>I196/I$295</f>
        <v>8.4861516497061632E-4</v>
      </c>
      <c r="K196" s="17"/>
    </row>
    <row r="197" spans="1:11" s="94" customFormat="1" ht="30" customHeight="1">
      <c r="A197" s="87"/>
      <c r="B197" s="88"/>
      <c r="C197" s="88"/>
      <c r="D197" s="89" t="s">
        <v>409</v>
      </c>
      <c r="E197" s="90"/>
      <c r="F197" s="91"/>
      <c r="G197" s="88"/>
      <c r="H197" s="88"/>
      <c r="I197" s="92">
        <f>SUM(I191:I196)</f>
        <v>207881.24</v>
      </c>
      <c r="J197" s="103">
        <f>SUM(J191:J196)</f>
        <v>0.11090647905351733</v>
      </c>
      <c r="K197" s="93"/>
    </row>
    <row r="198" spans="1:11" s="51" customFormat="1" ht="30" customHeight="1">
      <c r="A198" s="46" t="s">
        <v>615</v>
      </c>
      <c r="B198" s="47"/>
      <c r="C198" s="47"/>
      <c r="D198" s="48" t="s">
        <v>11</v>
      </c>
      <c r="E198" s="49"/>
      <c r="F198" s="47"/>
      <c r="G198" s="47"/>
      <c r="H198" s="47"/>
      <c r="I198" s="47"/>
      <c r="J198" s="104"/>
      <c r="K198" s="50"/>
    </row>
    <row r="199" spans="1:11" s="18" customFormat="1" ht="25.15" customHeight="1">
      <c r="A199" s="13" t="s">
        <v>616</v>
      </c>
      <c r="B199" s="20"/>
      <c r="C199" s="20"/>
      <c r="D199" s="15" t="s">
        <v>111</v>
      </c>
      <c r="E199" s="36"/>
      <c r="F199" s="41"/>
      <c r="G199" s="24"/>
      <c r="H199" s="24"/>
      <c r="I199" s="42"/>
      <c r="J199" s="106"/>
      <c r="K199" s="17"/>
    </row>
    <row r="200" spans="1:11" s="18" customFormat="1" ht="25.15" customHeight="1">
      <c r="A200" s="33" t="s">
        <v>617</v>
      </c>
      <c r="B200" s="20" t="s">
        <v>327</v>
      </c>
      <c r="C200" s="20" t="s">
        <v>18</v>
      </c>
      <c r="D200" s="43" t="s">
        <v>112</v>
      </c>
      <c r="E200" s="44" t="s">
        <v>59</v>
      </c>
      <c r="F200" s="41">
        <v>1488.76</v>
      </c>
      <c r="G200" s="24">
        <v>4.8499999999999996</v>
      </c>
      <c r="H200" s="24">
        <v>6.06</v>
      </c>
      <c r="I200" s="25">
        <f t="shared" ref="I200:I204" si="37">TRUNC(H200*F200,2)</f>
        <v>9021.8799999999992</v>
      </c>
      <c r="J200" s="106">
        <f>I200/I$295</f>
        <v>4.8132527266209636E-3</v>
      </c>
      <c r="K200" s="17"/>
    </row>
    <row r="201" spans="1:11" s="18" customFormat="1" ht="25.15" customHeight="1">
      <c r="A201" s="33" t="s">
        <v>618</v>
      </c>
      <c r="B201" s="20" t="s">
        <v>22</v>
      </c>
      <c r="C201" s="20" t="s">
        <v>18</v>
      </c>
      <c r="D201" s="43" t="s">
        <v>113</v>
      </c>
      <c r="E201" s="44" t="s">
        <v>59</v>
      </c>
      <c r="F201" s="41">
        <v>508.38</v>
      </c>
      <c r="G201" s="24">
        <v>6.99</v>
      </c>
      <c r="H201" s="24">
        <v>8.73</v>
      </c>
      <c r="I201" s="25">
        <f t="shared" si="37"/>
        <v>4438.1499999999996</v>
      </c>
      <c r="J201" s="106">
        <f>I201/I$295</f>
        <v>2.3677922549017309E-3</v>
      </c>
      <c r="K201" s="17"/>
    </row>
    <row r="202" spans="1:11" s="18" customFormat="1" ht="25.15" customHeight="1">
      <c r="A202" s="33" t="s">
        <v>619</v>
      </c>
      <c r="B202" s="20" t="s">
        <v>328</v>
      </c>
      <c r="C202" s="20" t="s">
        <v>18</v>
      </c>
      <c r="D202" s="43" t="s">
        <v>114</v>
      </c>
      <c r="E202" s="44" t="s">
        <v>59</v>
      </c>
      <c r="F202" s="41">
        <v>815.76</v>
      </c>
      <c r="G202" s="24">
        <v>35.54</v>
      </c>
      <c r="H202" s="24">
        <v>44.42</v>
      </c>
      <c r="I202" s="25">
        <f t="shared" si="37"/>
        <v>36236.050000000003</v>
      </c>
      <c r="J202" s="106">
        <f>I202/I$295</f>
        <v>1.9332252974377136E-2</v>
      </c>
      <c r="K202" s="17"/>
    </row>
    <row r="203" spans="1:11" s="18" customFormat="1" ht="25.15" customHeight="1">
      <c r="A203" s="33" t="s">
        <v>620</v>
      </c>
      <c r="B203" s="20" t="s">
        <v>329</v>
      </c>
      <c r="C203" s="20" t="s">
        <v>18</v>
      </c>
      <c r="D203" s="43" t="s">
        <v>115</v>
      </c>
      <c r="E203" s="44" t="s">
        <v>59</v>
      </c>
      <c r="F203" s="41">
        <v>673</v>
      </c>
      <c r="G203" s="24">
        <v>24.36</v>
      </c>
      <c r="H203" s="24">
        <v>30.45</v>
      </c>
      <c r="I203" s="25">
        <f t="shared" si="37"/>
        <v>20492.849999999999</v>
      </c>
      <c r="J203" s="106">
        <f>I203/I$295</f>
        <v>1.093311661635207E-2</v>
      </c>
      <c r="K203" s="17"/>
    </row>
    <row r="204" spans="1:11" s="18" customFormat="1" ht="34.9" customHeight="1">
      <c r="A204" s="33" t="s">
        <v>621</v>
      </c>
      <c r="B204" s="20" t="s">
        <v>386</v>
      </c>
      <c r="C204" s="20" t="s">
        <v>18</v>
      </c>
      <c r="D204" s="43" t="s">
        <v>116</v>
      </c>
      <c r="E204" s="44" t="s">
        <v>59</v>
      </c>
      <c r="F204" s="41">
        <v>508.38</v>
      </c>
      <c r="G204" s="24">
        <v>34.57</v>
      </c>
      <c r="H204" s="24">
        <v>43.21</v>
      </c>
      <c r="I204" s="25">
        <f t="shared" si="37"/>
        <v>21967.09</v>
      </c>
      <c r="J204" s="106">
        <f>I204/I$295</f>
        <v>1.1719636687522791E-2</v>
      </c>
      <c r="K204" s="17"/>
    </row>
    <row r="205" spans="1:11" s="18" customFormat="1" ht="25.15" customHeight="1">
      <c r="A205" s="13" t="s">
        <v>622</v>
      </c>
      <c r="B205" s="20"/>
      <c r="C205" s="20"/>
      <c r="D205" s="15" t="s">
        <v>117</v>
      </c>
      <c r="E205" s="36"/>
      <c r="F205" s="41"/>
      <c r="G205" s="24"/>
      <c r="H205" s="24"/>
      <c r="I205" s="42"/>
      <c r="J205" s="106"/>
      <c r="K205" s="17"/>
    </row>
    <row r="206" spans="1:11" s="67" customFormat="1" ht="49.9" customHeight="1">
      <c r="A206" s="33" t="s">
        <v>623</v>
      </c>
      <c r="B206" s="62">
        <v>11180</v>
      </c>
      <c r="C206" s="63" t="s">
        <v>20</v>
      </c>
      <c r="D206" s="45" t="s">
        <v>118</v>
      </c>
      <c r="E206" s="64" t="s">
        <v>59</v>
      </c>
      <c r="F206" s="65">
        <v>673</v>
      </c>
      <c r="G206" s="24">
        <v>124.75</v>
      </c>
      <c r="H206" s="24">
        <v>155.93</v>
      </c>
      <c r="I206" s="25">
        <f>TRUNC(H206*F206,2)</f>
        <v>104940.89</v>
      </c>
      <c r="J206" s="106">
        <f>I206/I$295</f>
        <v>5.5986892413391734E-2</v>
      </c>
      <c r="K206" s="66"/>
    </row>
    <row r="207" spans="1:11" s="94" customFormat="1" ht="30" customHeight="1">
      <c r="A207" s="87"/>
      <c r="B207" s="88"/>
      <c r="C207" s="88"/>
      <c r="D207" s="89" t="s">
        <v>409</v>
      </c>
      <c r="E207" s="90"/>
      <c r="F207" s="91"/>
      <c r="G207" s="88"/>
      <c r="H207" s="88"/>
      <c r="I207" s="92">
        <f>SUM(I199:I206)</f>
        <v>197096.90999999997</v>
      </c>
      <c r="J207" s="103">
        <f>SUM(J199:J206)</f>
        <v>0.10515294367316642</v>
      </c>
      <c r="K207" s="93"/>
    </row>
    <row r="208" spans="1:11" s="51" customFormat="1" ht="30" customHeight="1">
      <c r="A208" s="46" t="s">
        <v>624</v>
      </c>
      <c r="B208" s="47"/>
      <c r="C208" s="47"/>
      <c r="D208" s="48" t="s">
        <v>12</v>
      </c>
      <c r="E208" s="49"/>
      <c r="F208" s="47"/>
      <c r="G208" s="47"/>
      <c r="H208" s="47"/>
      <c r="I208" s="47"/>
      <c r="J208" s="104"/>
      <c r="K208" s="50"/>
    </row>
    <row r="209" spans="1:11" s="18" customFormat="1" ht="25.15" customHeight="1">
      <c r="A209" s="13" t="s">
        <v>625</v>
      </c>
      <c r="B209" s="27"/>
      <c r="C209" s="20"/>
      <c r="D209" s="15" t="s">
        <v>119</v>
      </c>
      <c r="E209" s="36"/>
      <c r="F209" s="41"/>
      <c r="G209" s="24"/>
      <c r="H209" s="24"/>
      <c r="I209" s="42"/>
      <c r="J209" s="106"/>
      <c r="K209" s="17"/>
    </row>
    <row r="210" spans="1:11" s="18" customFormat="1" ht="34.9" customHeight="1">
      <c r="A210" s="33" t="s">
        <v>626</v>
      </c>
      <c r="B210" s="27" t="s">
        <v>426</v>
      </c>
      <c r="C210" s="20" t="s">
        <v>18</v>
      </c>
      <c r="D210" s="43" t="s">
        <v>714</v>
      </c>
      <c r="E210" s="44" t="s">
        <v>59</v>
      </c>
      <c r="F210" s="41">
        <v>666.07</v>
      </c>
      <c r="G210" s="24">
        <v>62.08</v>
      </c>
      <c r="H210" s="24">
        <v>77.599999999999994</v>
      </c>
      <c r="I210" s="25">
        <f>TRUNC(H210*F210,2)</f>
        <v>51687.03</v>
      </c>
      <c r="J210" s="106">
        <f>I210/I$295</f>
        <v>2.7575487379397592E-2</v>
      </c>
      <c r="K210" s="17"/>
    </row>
    <row r="211" spans="1:11" s="18" customFormat="1" ht="25.15" customHeight="1">
      <c r="A211" s="13" t="s">
        <v>627</v>
      </c>
      <c r="B211" s="27"/>
      <c r="C211" s="20"/>
      <c r="D211" s="15" t="s">
        <v>117</v>
      </c>
      <c r="E211" s="36"/>
      <c r="F211" s="41"/>
      <c r="G211" s="24"/>
      <c r="H211" s="24"/>
      <c r="I211" s="42"/>
      <c r="J211" s="106"/>
      <c r="K211" s="17"/>
    </row>
    <row r="212" spans="1:11" s="18" customFormat="1" ht="34.9" customHeight="1">
      <c r="A212" s="33" t="s">
        <v>628</v>
      </c>
      <c r="B212" s="27" t="s">
        <v>23</v>
      </c>
      <c r="C212" s="20" t="s">
        <v>18</v>
      </c>
      <c r="D212" s="43" t="s">
        <v>120</v>
      </c>
      <c r="E212" s="44" t="s">
        <v>59</v>
      </c>
      <c r="F212" s="41">
        <v>666.07</v>
      </c>
      <c r="G212" s="24">
        <v>66.040000000000006</v>
      </c>
      <c r="H212" s="24">
        <v>82.55</v>
      </c>
      <c r="I212" s="25">
        <f>TRUNC(H212*F212,2)</f>
        <v>54984.07</v>
      </c>
      <c r="J212" s="106">
        <f>I212/I$295</f>
        <v>2.9334487362746783E-2</v>
      </c>
      <c r="K212" s="17"/>
    </row>
    <row r="213" spans="1:11" s="18" customFormat="1" ht="25.15" customHeight="1">
      <c r="A213" s="13" t="s">
        <v>629</v>
      </c>
      <c r="B213" s="27"/>
      <c r="C213" s="20"/>
      <c r="D213" s="15" t="s">
        <v>121</v>
      </c>
      <c r="E213" s="36"/>
      <c r="F213" s="41"/>
      <c r="G213" s="24"/>
      <c r="H213" s="24"/>
      <c r="I213" s="42"/>
      <c r="J213" s="106"/>
      <c r="K213" s="17"/>
    </row>
    <row r="214" spans="1:11" s="18" customFormat="1" ht="25.15" customHeight="1">
      <c r="A214" s="33" t="s">
        <v>630</v>
      </c>
      <c r="B214" s="27" t="s">
        <v>427</v>
      </c>
      <c r="C214" s="20" t="s">
        <v>18</v>
      </c>
      <c r="D214" s="45" t="s">
        <v>347</v>
      </c>
      <c r="E214" s="44" t="s">
        <v>59</v>
      </c>
      <c r="F214" s="41">
        <v>149.38999999999999</v>
      </c>
      <c r="G214" s="24">
        <v>99.09</v>
      </c>
      <c r="H214" s="24">
        <v>123.86</v>
      </c>
      <c r="I214" s="25">
        <f>TRUNC(H214*F214,2)</f>
        <v>18503.439999999999</v>
      </c>
      <c r="J214" s="106">
        <f>I214/I$295</f>
        <v>9.8717487964667464E-3</v>
      </c>
      <c r="K214" s="17"/>
    </row>
    <row r="215" spans="1:11" s="94" customFormat="1" ht="30" customHeight="1">
      <c r="A215" s="87"/>
      <c r="B215" s="88"/>
      <c r="C215" s="88"/>
      <c r="D215" s="89" t="s">
        <v>409</v>
      </c>
      <c r="E215" s="90"/>
      <c r="F215" s="91"/>
      <c r="G215" s="88"/>
      <c r="H215" s="88"/>
      <c r="I215" s="92">
        <f>SUM(I210:I214)</f>
        <v>125174.54000000001</v>
      </c>
      <c r="J215" s="103">
        <f>SUM(J209:J214)</f>
        <v>6.6781723538611115E-2</v>
      </c>
      <c r="K215" s="93"/>
    </row>
    <row r="216" spans="1:11" s="51" customFormat="1" ht="30" customHeight="1">
      <c r="A216" s="46" t="s">
        <v>631</v>
      </c>
      <c r="B216" s="47"/>
      <c r="C216" s="47"/>
      <c r="D216" s="48" t="s">
        <v>122</v>
      </c>
      <c r="E216" s="49"/>
      <c r="F216" s="47"/>
      <c r="G216" s="47"/>
      <c r="H216" s="47"/>
      <c r="I216" s="47"/>
      <c r="J216" s="104"/>
      <c r="K216" s="50"/>
    </row>
    <row r="217" spans="1:11" s="18" customFormat="1" ht="25.15" customHeight="1">
      <c r="A217" s="13" t="s">
        <v>632</v>
      </c>
      <c r="B217" s="20"/>
      <c r="C217" s="20"/>
      <c r="D217" s="15" t="s">
        <v>123</v>
      </c>
      <c r="E217" s="36"/>
      <c r="F217" s="41"/>
      <c r="G217" s="24"/>
      <c r="H217" s="24"/>
      <c r="I217" s="42"/>
      <c r="J217" s="106"/>
      <c r="K217" s="17"/>
    </row>
    <row r="218" spans="1:11" s="67" customFormat="1" ht="25.15" customHeight="1">
      <c r="A218" s="33" t="s">
        <v>633</v>
      </c>
      <c r="B218" s="63" t="s">
        <v>387</v>
      </c>
      <c r="C218" s="63" t="s">
        <v>18</v>
      </c>
      <c r="D218" s="45" t="s">
        <v>124</v>
      </c>
      <c r="E218" s="64" t="s">
        <v>87</v>
      </c>
      <c r="F218" s="65">
        <v>24.7</v>
      </c>
      <c r="G218" s="24">
        <v>126.22</v>
      </c>
      <c r="H218" s="24">
        <v>157.77000000000001</v>
      </c>
      <c r="I218" s="25">
        <f>TRUNC(H218*F218,2)</f>
        <v>3896.91</v>
      </c>
      <c r="J218" s="106">
        <f>I218/I$295</f>
        <v>2.0790359307479704E-3</v>
      </c>
      <c r="K218" s="66"/>
    </row>
    <row r="219" spans="1:11" s="18" customFormat="1" ht="25.15" customHeight="1">
      <c r="A219" s="13" t="s">
        <v>634</v>
      </c>
      <c r="B219" s="20"/>
      <c r="C219" s="20"/>
      <c r="D219" s="15" t="s">
        <v>125</v>
      </c>
      <c r="E219" s="36"/>
      <c r="F219" s="41"/>
      <c r="G219" s="24"/>
      <c r="H219" s="24"/>
      <c r="I219" s="42"/>
      <c r="J219" s="106"/>
      <c r="K219" s="17"/>
    </row>
    <row r="220" spans="1:11" s="18" customFormat="1" ht="34.9" customHeight="1">
      <c r="A220" s="33" t="s">
        <v>633</v>
      </c>
      <c r="B220" s="20" t="s">
        <v>330</v>
      </c>
      <c r="C220" s="20" t="s">
        <v>18</v>
      </c>
      <c r="D220" s="45" t="s">
        <v>126</v>
      </c>
      <c r="E220" s="44" t="s">
        <v>87</v>
      </c>
      <c r="F220" s="41">
        <v>56</v>
      </c>
      <c r="G220" s="24">
        <v>10.46</v>
      </c>
      <c r="H220" s="24">
        <v>13.07</v>
      </c>
      <c r="I220" s="25">
        <f>TRUNC(H220*F220,2)</f>
        <v>731.92</v>
      </c>
      <c r="J220" s="106">
        <f>I220/I$295</f>
        <v>3.9048578962127802E-4</v>
      </c>
      <c r="K220" s="17"/>
    </row>
    <row r="221" spans="1:11" s="94" customFormat="1" ht="30" customHeight="1">
      <c r="A221" s="87"/>
      <c r="B221" s="88"/>
      <c r="C221" s="88"/>
      <c r="D221" s="89" t="s">
        <v>409</v>
      </c>
      <c r="E221" s="90"/>
      <c r="F221" s="91"/>
      <c r="G221" s="88"/>
      <c r="H221" s="88"/>
      <c r="I221" s="92">
        <f>SUM(I218:I220)</f>
        <v>4628.83</v>
      </c>
      <c r="J221" s="103">
        <f>SUM(J218:J220)</f>
        <v>2.4695217203692483E-3</v>
      </c>
      <c r="K221" s="93"/>
    </row>
    <row r="222" spans="1:11" s="51" customFormat="1" ht="30" customHeight="1">
      <c r="A222" s="46" t="s">
        <v>635</v>
      </c>
      <c r="B222" s="47"/>
      <c r="C222" s="47"/>
      <c r="D222" s="48" t="s">
        <v>13</v>
      </c>
      <c r="E222" s="49"/>
      <c r="F222" s="47"/>
      <c r="G222" s="47"/>
      <c r="H222" s="47"/>
      <c r="I222" s="47"/>
      <c r="J222" s="104"/>
      <c r="K222" s="50"/>
    </row>
    <row r="223" spans="1:11" s="18" customFormat="1" ht="25.15" customHeight="1">
      <c r="A223" s="13" t="s">
        <v>636</v>
      </c>
      <c r="B223" s="20"/>
      <c r="C223" s="20"/>
      <c r="D223" s="15" t="s">
        <v>127</v>
      </c>
      <c r="E223" s="36"/>
      <c r="F223" s="41"/>
      <c r="G223" s="24"/>
      <c r="H223" s="24"/>
      <c r="I223" s="42"/>
      <c r="J223" s="106"/>
      <c r="K223" s="17"/>
    </row>
    <row r="224" spans="1:11" s="18" customFormat="1" ht="34.9" customHeight="1">
      <c r="A224" s="83" t="s">
        <v>637</v>
      </c>
      <c r="B224" s="20" t="s">
        <v>428</v>
      </c>
      <c r="C224" s="20" t="s">
        <v>18</v>
      </c>
      <c r="D224" s="76" t="s">
        <v>715</v>
      </c>
      <c r="E224" s="44" t="s">
        <v>59</v>
      </c>
      <c r="F224" s="41">
        <v>1324.14</v>
      </c>
      <c r="G224" s="24">
        <v>3.8</v>
      </c>
      <c r="H224" s="24">
        <v>4.75</v>
      </c>
      <c r="I224" s="25">
        <f t="shared" ref="I224:I228" si="38">TRUNC(H224*F224,2)</f>
        <v>6289.66</v>
      </c>
      <c r="J224" s="106">
        <f t="shared" ref="J224" si="39">I224/I$295</f>
        <v>3.3555892058549672E-3</v>
      </c>
      <c r="K224" s="17"/>
    </row>
    <row r="225" spans="1:11" s="18" customFormat="1" ht="34.9" customHeight="1">
      <c r="A225" s="83" t="s">
        <v>638</v>
      </c>
      <c r="B225" s="27" t="s">
        <v>388</v>
      </c>
      <c r="C225" s="20" t="s">
        <v>18</v>
      </c>
      <c r="D225" s="45" t="s">
        <v>716</v>
      </c>
      <c r="E225" s="44" t="s">
        <v>59</v>
      </c>
      <c r="F225" s="41">
        <v>815.76</v>
      </c>
      <c r="G225" s="24">
        <v>15.31</v>
      </c>
      <c r="H225" s="24">
        <v>19.13</v>
      </c>
      <c r="I225" s="25">
        <f t="shared" si="38"/>
        <v>15605.48</v>
      </c>
      <c r="J225" s="106">
        <f>I225/I$295</f>
        <v>8.3256615206840391E-3</v>
      </c>
      <c r="K225" s="17"/>
    </row>
    <row r="226" spans="1:11" s="18" customFormat="1" ht="34.9" customHeight="1">
      <c r="A226" s="83" t="s">
        <v>639</v>
      </c>
      <c r="B226" s="27" t="s">
        <v>429</v>
      </c>
      <c r="C226" s="20" t="s">
        <v>18</v>
      </c>
      <c r="D226" s="45" t="s">
        <v>717</v>
      </c>
      <c r="E226" s="44" t="s">
        <v>59</v>
      </c>
      <c r="F226" s="41">
        <v>815.76</v>
      </c>
      <c r="G226" s="24">
        <v>18.3</v>
      </c>
      <c r="H226" s="24">
        <v>22.87</v>
      </c>
      <c r="I226" s="25">
        <f t="shared" si="38"/>
        <v>18656.43</v>
      </c>
      <c r="J226" s="106">
        <f t="shared" ref="J226:J228" si="40">I226/I$295</f>
        <v>9.9533703137830633E-3</v>
      </c>
      <c r="K226" s="17"/>
    </row>
    <row r="227" spans="1:11" s="18" customFormat="1" ht="34.9" customHeight="1">
      <c r="A227" s="83" t="s">
        <v>640</v>
      </c>
      <c r="B227" s="27" t="s">
        <v>389</v>
      </c>
      <c r="C227" s="20" t="s">
        <v>18</v>
      </c>
      <c r="D227" s="45" t="s">
        <v>718</v>
      </c>
      <c r="E227" s="44" t="s">
        <v>59</v>
      </c>
      <c r="F227" s="41">
        <v>508.38</v>
      </c>
      <c r="G227" s="24">
        <v>17.88</v>
      </c>
      <c r="H227" s="24">
        <v>22.35</v>
      </c>
      <c r="I227" s="25">
        <f t="shared" si="38"/>
        <v>11362.29</v>
      </c>
      <c r="J227" s="106">
        <f t="shared" si="40"/>
        <v>6.0618821490818009E-3</v>
      </c>
      <c r="K227" s="17"/>
    </row>
    <row r="228" spans="1:11" s="18" customFormat="1" ht="34.9" customHeight="1">
      <c r="A228" s="83" t="s">
        <v>641</v>
      </c>
      <c r="B228" s="27" t="s">
        <v>430</v>
      </c>
      <c r="C228" s="20" t="s">
        <v>18</v>
      </c>
      <c r="D228" s="45" t="s">
        <v>719</v>
      </c>
      <c r="E228" s="44" t="s">
        <v>59</v>
      </c>
      <c r="F228" s="41">
        <v>508.38</v>
      </c>
      <c r="G228" s="24">
        <v>33.6</v>
      </c>
      <c r="H228" s="24">
        <v>42</v>
      </c>
      <c r="I228" s="25">
        <f t="shared" si="38"/>
        <v>21351.96</v>
      </c>
      <c r="J228" s="106">
        <f t="shared" si="40"/>
        <v>1.1391459395237107E-2</v>
      </c>
      <c r="K228" s="17"/>
    </row>
    <row r="229" spans="1:11" s="18" customFormat="1" ht="25.15" customHeight="1">
      <c r="A229" s="13" t="s">
        <v>642</v>
      </c>
      <c r="B229" s="20"/>
      <c r="C229" s="20"/>
      <c r="D229" s="15" t="s">
        <v>128</v>
      </c>
      <c r="E229" s="36"/>
      <c r="F229" s="41"/>
      <c r="G229" s="24"/>
      <c r="H229" s="24"/>
      <c r="I229" s="42"/>
      <c r="J229" s="106"/>
      <c r="K229" s="17"/>
    </row>
    <row r="230" spans="1:11" s="18" customFormat="1" ht="34.9" customHeight="1">
      <c r="A230" s="33" t="s">
        <v>643</v>
      </c>
      <c r="B230" s="20" t="s">
        <v>331</v>
      </c>
      <c r="C230" s="20" t="s">
        <v>18</v>
      </c>
      <c r="D230" s="43" t="s">
        <v>129</v>
      </c>
      <c r="E230" s="44" t="s">
        <v>59</v>
      </c>
      <c r="F230" s="41">
        <v>80</v>
      </c>
      <c r="G230" s="24">
        <v>17.239999999999998</v>
      </c>
      <c r="H230" s="24">
        <v>21.55</v>
      </c>
      <c r="I230" s="25">
        <f t="shared" ref="I230:I232" si="41">TRUNC(H230*F230,2)</f>
        <v>1724</v>
      </c>
      <c r="J230" s="106">
        <f>I230/I$295</f>
        <v>9.1976923886091832E-4</v>
      </c>
      <c r="K230" s="17"/>
    </row>
    <row r="231" spans="1:11" s="18" customFormat="1" ht="34.9" customHeight="1">
      <c r="A231" s="33" t="s">
        <v>644</v>
      </c>
      <c r="B231" s="20" t="s">
        <v>390</v>
      </c>
      <c r="C231" s="20" t="s">
        <v>18</v>
      </c>
      <c r="D231" s="43" t="s">
        <v>130</v>
      </c>
      <c r="E231" s="44" t="s">
        <v>59</v>
      </c>
      <c r="F231" s="41">
        <v>268</v>
      </c>
      <c r="G231" s="24">
        <v>8.6199999999999992</v>
      </c>
      <c r="H231" s="24">
        <v>10.77</v>
      </c>
      <c r="I231" s="25">
        <f t="shared" si="41"/>
        <v>2886.36</v>
      </c>
      <c r="J231" s="106">
        <f>I231/I$295</f>
        <v>1.539898573247448E-3</v>
      </c>
      <c r="K231" s="17"/>
    </row>
    <row r="232" spans="1:11" s="18" customFormat="1" ht="34.9" customHeight="1">
      <c r="A232" s="33" t="s">
        <v>645</v>
      </c>
      <c r="B232" s="20" t="s">
        <v>391</v>
      </c>
      <c r="C232" s="20" t="s">
        <v>18</v>
      </c>
      <c r="D232" s="43" t="s">
        <v>131</v>
      </c>
      <c r="E232" s="44" t="s">
        <v>59</v>
      </c>
      <c r="F232" s="41">
        <v>121.2</v>
      </c>
      <c r="G232" s="24">
        <v>28.62</v>
      </c>
      <c r="H232" s="24">
        <v>35.770000000000003</v>
      </c>
      <c r="I232" s="25">
        <f t="shared" si="41"/>
        <v>4335.32</v>
      </c>
      <c r="J232" s="106">
        <f>I232/I$295</f>
        <v>2.3129315409620163E-3</v>
      </c>
      <c r="K232" s="17"/>
    </row>
    <row r="233" spans="1:11" s="94" customFormat="1" ht="30" customHeight="1">
      <c r="A233" s="87"/>
      <c r="B233" s="88"/>
      <c r="C233" s="88"/>
      <c r="D233" s="89" t="s">
        <v>409</v>
      </c>
      <c r="E233" s="90"/>
      <c r="F233" s="91"/>
      <c r="G233" s="88"/>
      <c r="H233" s="88"/>
      <c r="I233" s="92">
        <f>SUM(I223:I232)</f>
        <v>82211.5</v>
      </c>
      <c r="J233" s="103">
        <f>SUM(J222:J232)</f>
        <v>4.3860561937711359E-2</v>
      </c>
      <c r="K233" s="93"/>
    </row>
    <row r="234" spans="1:11" s="51" customFormat="1" ht="30" customHeight="1">
      <c r="A234" s="46" t="s">
        <v>646</v>
      </c>
      <c r="B234" s="47"/>
      <c r="C234" s="47"/>
      <c r="D234" s="48" t="s">
        <v>132</v>
      </c>
      <c r="E234" s="49"/>
      <c r="F234" s="47"/>
      <c r="G234" s="47"/>
      <c r="H234" s="47"/>
      <c r="I234" s="47"/>
      <c r="J234" s="104"/>
      <c r="K234" s="50"/>
    </row>
    <row r="235" spans="1:11" s="18" customFormat="1" ht="25.15" customHeight="1">
      <c r="A235" s="13" t="s">
        <v>647</v>
      </c>
      <c r="B235" s="20"/>
      <c r="C235" s="20"/>
      <c r="D235" s="15" t="s">
        <v>133</v>
      </c>
      <c r="E235" s="36"/>
      <c r="F235" s="41"/>
      <c r="G235" s="24"/>
      <c r="H235" s="24"/>
      <c r="I235" s="42"/>
      <c r="J235" s="106"/>
      <c r="K235" s="17"/>
    </row>
    <row r="236" spans="1:11" s="18" customFormat="1" ht="49.9" customHeight="1">
      <c r="A236" s="33" t="s">
        <v>648</v>
      </c>
      <c r="B236" s="20" t="s">
        <v>332</v>
      </c>
      <c r="C236" s="20" t="s">
        <v>20</v>
      </c>
      <c r="D236" s="43" t="s">
        <v>134</v>
      </c>
      <c r="E236" s="44" t="s">
        <v>87</v>
      </c>
      <c r="F236" s="41">
        <v>10.8</v>
      </c>
      <c r="G236" s="24">
        <v>204.15</v>
      </c>
      <c r="H236" s="24">
        <v>255.18</v>
      </c>
      <c r="I236" s="25">
        <f>TRUNC(H236*F236,2)</f>
        <v>2755.94</v>
      </c>
      <c r="J236" s="106">
        <f>I236/I$295</f>
        <v>1.4703183504329231E-3</v>
      </c>
      <c r="K236" s="17"/>
    </row>
    <row r="237" spans="1:11" s="18" customFormat="1" ht="25.15" customHeight="1">
      <c r="A237" s="13" t="s">
        <v>649</v>
      </c>
      <c r="B237" s="20"/>
      <c r="C237" s="20"/>
      <c r="D237" s="15" t="s">
        <v>135</v>
      </c>
      <c r="E237" s="36"/>
      <c r="F237" s="41"/>
      <c r="G237" s="24"/>
      <c r="H237" s="24"/>
      <c r="I237" s="42"/>
      <c r="J237" s="106"/>
      <c r="K237" s="17"/>
    </row>
    <row r="238" spans="1:11" s="18" customFormat="1" ht="49.9" customHeight="1">
      <c r="A238" s="33" t="s">
        <v>650</v>
      </c>
      <c r="B238" s="20" t="s">
        <v>392</v>
      </c>
      <c r="C238" s="20" t="s">
        <v>20</v>
      </c>
      <c r="D238" s="43" t="s">
        <v>136</v>
      </c>
      <c r="E238" s="44" t="s">
        <v>59</v>
      </c>
      <c r="F238" s="41">
        <v>3.9</v>
      </c>
      <c r="G238" s="24">
        <v>558.58000000000004</v>
      </c>
      <c r="H238" s="24">
        <v>698.22</v>
      </c>
      <c r="I238" s="25">
        <f t="shared" ref="I238:I242" si="42">TRUNC(H238*F238,2)</f>
        <v>2723.05</v>
      </c>
      <c r="J238" s="106">
        <f>I238/I$295</f>
        <v>1.4527712447101066E-3</v>
      </c>
      <c r="K238" s="17"/>
    </row>
    <row r="239" spans="1:11" s="18" customFormat="1" ht="34.9" customHeight="1">
      <c r="A239" s="33" t="s">
        <v>651</v>
      </c>
      <c r="B239" s="20" t="s">
        <v>333</v>
      </c>
      <c r="C239" s="20" t="s">
        <v>19</v>
      </c>
      <c r="D239" s="43" t="s">
        <v>137</v>
      </c>
      <c r="E239" s="44" t="s">
        <v>59</v>
      </c>
      <c r="F239" s="41">
        <v>2.54</v>
      </c>
      <c r="G239" s="24">
        <v>518.74</v>
      </c>
      <c r="H239" s="24">
        <v>648.41999999999996</v>
      </c>
      <c r="I239" s="25">
        <f t="shared" si="42"/>
        <v>1646.98</v>
      </c>
      <c r="J239" s="106">
        <f>I239/I$295</f>
        <v>8.7867838806215503E-4</v>
      </c>
      <c r="K239" s="17"/>
    </row>
    <row r="240" spans="1:11" s="18" customFormat="1" ht="34.9" customHeight="1">
      <c r="A240" s="33" t="s">
        <v>652</v>
      </c>
      <c r="B240" s="20" t="s">
        <v>333</v>
      </c>
      <c r="C240" s="20" t="s">
        <v>19</v>
      </c>
      <c r="D240" s="43" t="s">
        <v>138</v>
      </c>
      <c r="E240" s="44" t="s">
        <v>59</v>
      </c>
      <c r="F240" s="41">
        <v>2.54</v>
      </c>
      <c r="G240" s="24">
        <v>518.74</v>
      </c>
      <c r="H240" s="24">
        <v>648.41999999999996</v>
      </c>
      <c r="I240" s="25">
        <f t="shared" si="42"/>
        <v>1646.98</v>
      </c>
      <c r="J240" s="106">
        <f>I240/I$295</f>
        <v>8.7867838806215503E-4</v>
      </c>
      <c r="K240" s="17"/>
    </row>
    <row r="241" spans="1:11" s="18" customFormat="1" ht="34.9" customHeight="1">
      <c r="A241" s="33" t="s">
        <v>653</v>
      </c>
      <c r="B241" s="20" t="s">
        <v>393</v>
      </c>
      <c r="C241" s="20" t="s">
        <v>20</v>
      </c>
      <c r="D241" s="43" t="s">
        <v>139</v>
      </c>
      <c r="E241" s="44" t="s">
        <v>59</v>
      </c>
      <c r="F241" s="41">
        <v>9.17</v>
      </c>
      <c r="G241" s="24">
        <v>465.03</v>
      </c>
      <c r="H241" s="24">
        <v>581.28</v>
      </c>
      <c r="I241" s="25">
        <f t="shared" si="42"/>
        <v>5330.33</v>
      </c>
      <c r="J241" s="106">
        <f>I241/I$295</f>
        <v>2.8437781711006488E-3</v>
      </c>
      <c r="K241" s="17"/>
    </row>
    <row r="242" spans="1:11" s="18" customFormat="1" ht="34.9" customHeight="1">
      <c r="A242" s="33" t="s">
        <v>654</v>
      </c>
      <c r="B242" s="20" t="s">
        <v>393</v>
      </c>
      <c r="C242" s="20" t="s">
        <v>20</v>
      </c>
      <c r="D242" s="43" t="s">
        <v>140</v>
      </c>
      <c r="E242" s="44" t="s">
        <v>59</v>
      </c>
      <c r="F242" s="41">
        <v>8.8000000000000007</v>
      </c>
      <c r="G242" s="24">
        <v>465.03</v>
      </c>
      <c r="H242" s="24">
        <v>581.28</v>
      </c>
      <c r="I242" s="25">
        <f t="shared" si="42"/>
        <v>5115.26</v>
      </c>
      <c r="J242" s="106">
        <f>I242/I$295</f>
        <v>2.7290364250439104E-3</v>
      </c>
      <c r="K242" s="17"/>
    </row>
    <row r="243" spans="1:11" s="18" customFormat="1" ht="25.15" customHeight="1">
      <c r="A243" s="13" t="s">
        <v>655</v>
      </c>
      <c r="B243" s="20"/>
      <c r="C243" s="20"/>
      <c r="D243" s="15" t="s">
        <v>94</v>
      </c>
      <c r="E243" s="36"/>
      <c r="F243" s="41"/>
      <c r="G243" s="24"/>
      <c r="H243" s="24"/>
      <c r="I243" s="42"/>
      <c r="J243" s="106"/>
      <c r="K243" s="17"/>
    </row>
    <row r="244" spans="1:11" s="18" customFormat="1" ht="34.9" customHeight="1">
      <c r="A244" s="33" t="s">
        <v>656</v>
      </c>
      <c r="B244" s="20" t="s">
        <v>334</v>
      </c>
      <c r="C244" s="20" t="s">
        <v>20</v>
      </c>
      <c r="D244" s="43" t="s">
        <v>141</v>
      </c>
      <c r="E244" s="44" t="s">
        <v>59</v>
      </c>
      <c r="F244" s="41">
        <v>21.28</v>
      </c>
      <c r="G244" s="24">
        <v>223.31</v>
      </c>
      <c r="H244" s="24">
        <v>279.13</v>
      </c>
      <c r="I244" s="25">
        <f t="shared" ref="I244:I246" si="43">TRUNC(H244*F244,2)</f>
        <v>5939.88</v>
      </c>
      <c r="J244" s="106">
        <f>I244/I$295</f>
        <v>3.1689784840633361E-3</v>
      </c>
      <c r="K244" s="17"/>
    </row>
    <row r="245" spans="1:11" s="18" customFormat="1" ht="25.15" customHeight="1">
      <c r="A245" s="33" t="s">
        <v>657</v>
      </c>
      <c r="B245" s="20" t="s">
        <v>335</v>
      </c>
      <c r="C245" s="20" t="s">
        <v>20</v>
      </c>
      <c r="D245" s="43" t="s">
        <v>142</v>
      </c>
      <c r="E245" s="44" t="s">
        <v>59</v>
      </c>
      <c r="F245" s="41">
        <v>1.5</v>
      </c>
      <c r="G245" s="24">
        <v>400.63</v>
      </c>
      <c r="H245" s="24">
        <v>500.78</v>
      </c>
      <c r="I245" s="25">
        <f t="shared" si="43"/>
        <v>751.17</v>
      </c>
      <c r="J245" s="106">
        <f>I245/I$295</f>
        <v>4.0075583477677259E-4</v>
      </c>
      <c r="K245" s="17"/>
    </row>
    <row r="246" spans="1:11" s="18" customFormat="1" ht="34.9" customHeight="1">
      <c r="A246" s="33" t="s">
        <v>658</v>
      </c>
      <c r="B246" s="20" t="s">
        <v>393</v>
      </c>
      <c r="C246" s="20" t="s">
        <v>20</v>
      </c>
      <c r="D246" s="43" t="s">
        <v>143</v>
      </c>
      <c r="E246" s="44" t="s">
        <v>59</v>
      </c>
      <c r="F246" s="41">
        <v>13.31</v>
      </c>
      <c r="G246" s="24">
        <v>465.03</v>
      </c>
      <c r="H246" s="24">
        <v>581.28</v>
      </c>
      <c r="I246" s="25">
        <f t="shared" si="43"/>
        <v>7736.83</v>
      </c>
      <c r="J246" s="106">
        <f>I246/I$295</f>
        <v>4.1276671927472849E-3</v>
      </c>
      <c r="K246" s="17"/>
    </row>
    <row r="247" spans="1:11" s="18" customFormat="1" ht="25.15" customHeight="1">
      <c r="A247" s="13" t="s">
        <v>659</v>
      </c>
      <c r="B247" s="20"/>
      <c r="C247" s="20"/>
      <c r="D247" s="15" t="s">
        <v>144</v>
      </c>
      <c r="E247" s="36"/>
      <c r="F247" s="41"/>
      <c r="G247" s="24"/>
      <c r="H247" s="24"/>
      <c r="I247" s="42"/>
      <c r="J247" s="106"/>
      <c r="K247" s="17"/>
    </row>
    <row r="248" spans="1:11" s="18" customFormat="1" ht="34.9" customHeight="1">
      <c r="A248" s="83" t="s">
        <v>660</v>
      </c>
      <c r="B248" s="20" t="s">
        <v>394</v>
      </c>
      <c r="C248" s="20" t="s">
        <v>18</v>
      </c>
      <c r="D248" s="43" t="s">
        <v>145</v>
      </c>
      <c r="E248" s="44" t="s">
        <v>63</v>
      </c>
      <c r="F248" s="41">
        <v>7</v>
      </c>
      <c r="G248" s="24">
        <v>255.04</v>
      </c>
      <c r="H248" s="24">
        <v>318.8</v>
      </c>
      <c r="I248" s="25">
        <f t="shared" ref="I248:I251" si="44">TRUNC(H248*F248,2)</f>
        <v>2231.6</v>
      </c>
      <c r="J248" s="106">
        <f>I248/I$295</f>
        <v>1.1905783256624277E-3</v>
      </c>
      <c r="K248" s="17"/>
    </row>
    <row r="249" spans="1:11" s="18" customFormat="1" ht="25.15" customHeight="1">
      <c r="A249" s="33" t="s">
        <v>661</v>
      </c>
      <c r="B249" s="27" t="s">
        <v>431</v>
      </c>
      <c r="C249" s="20" t="s">
        <v>18</v>
      </c>
      <c r="D249" s="45" t="s">
        <v>720</v>
      </c>
      <c r="E249" s="44" t="s">
        <v>705</v>
      </c>
      <c r="F249" s="41">
        <v>7</v>
      </c>
      <c r="G249" s="24">
        <v>69.760000000000005</v>
      </c>
      <c r="H249" s="24">
        <v>87.2</v>
      </c>
      <c r="I249" s="25">
        <f t="shared" si="44"/>
        <v>610.4</v>
      </c>
      <c r="J249" s="106">
        <f t="shared" ref="J249:J251" si="45">I249/I$295</f>
        <v>3.2565379547604671E-4</v>
      </c>
      <c r="K249" s="17"/>
    </row>
    <row r="250" spans="1:11" s="18" customFormat="1" ht="34.9" customHeight="1">
      <c r="A250" s="83" t="s">
        <v>662</v>
      </c>
      <c r="B250" s="20" t="s">
        <v>432</v>
      </c>
      <c r="C250" s="20" t="s">
        <v>18</v>
      </c>
      <c r="D250" s="43" t="s">
        <v>721</v>
      </c>
      <c r="E250" s="44" t="s">
        <v>59</v>
      </c>
      <c r="F250" s="41">
        <v>7</v>
      </c>
      <c r="G250" s="24">
        <v>23.34</v>
      </c>
      <c r="H250" s="24">
        <v>29.17</v>
      </c>
      <c r="I250" s="25">
        <f t="shared" si="44"/>
        <v>204.19</v>
      </c>
      <c r="J250" s="106">
        <f t="shared" si="45"/>
        <v>1.0893716988573718E-4</v>
      </c>
      <c r="K250" s="17"/>
    </row>
    <row r="251" spans="1:11" s="18" customFormat="1" ht="34.9" customHeight="1">
      <c r="A251" s="83" t="s">
        <v>663</v>
      </c>
      <c r="B251" s="20" t="s">
        <v>433</v>
      </c>
      <c r="C251" s="20" t="s">
        <v>19</v>
      </c>
      <c r="D251" s="43" t="s">
        <v>722</v>
      </c>
      <c r="E251" s="44" t="s">
        <v>705</v>
      </c>
      <c r="F251" s="41">
        <v>7</v>
      </c>
      <c r="G251" s="24">
        <v>17.61</v>
      </c>
      <c r="H251" s="24">
        <v>22.01</v>
      </c>
      <c r="I251" s="25">
        <f t="shared" si="44"/>
        <v>154.07</v>
      </c>
      <c r="J251" s="106">
        <f t="shared" si="45"/>
        <v>8.2197706862703989E-5</v>
      </c>
      <c r="K251" s="17"/>
    </row>
    <row r="252" spans="1:11" s="18" customFormat="1" ht="25.15" customHeight="1">
      <c r="A252" s="13" t="s">
        <v>664</v>
      </c>
      <c r="B252" s="20"/>
      <c r="C252" s="20"/>
      <c r="D252" s="15" t="s">
        <v>146</v>
      </c>
      <c r="E252" s="36"/>
      <c r="F252" s="41"/>
      <c r="G252" s="24"/>
      <c r="H252" s="24"/>
      <c r="I252" s="42"/>
      <c r="J252" s="106"/>
      <c r="K252" s="17"/>
    </row>
    <row r="253" spans="1:11" s="18" customFormat="1" ht="25.15" customHeight="1">
      <c r="A253" s="33" t="s">
        <v>665</v>
      </c>
      <c r="B253" s="27" t="s">
        <v>395</v>
      </c>
      <c r="C253" s="20" t="s">
        <v>18</v>
      </c>
      <c r="D253" s="45" t="s">
        <v>147</v>
      </c>
      <c r="E253" s="44" t="s">
        <v>87</v>
      </c>
      <c r="F253" s="41">
        <v>7</v>
      </c>
      <c r="G253" s="24">
        <v>74.98</v>
      </c>
      <c r="H253" s="24">
        <v>93.72</v>
      </c>
      <c r="I253" s="25">
        <f t="shared" ref="I253:I258" si="46">TRUNC(H253*F253,2)</f>
        <v>656.04</v>
      </c>
      <c r="J253" s="106">
        <f t="shared" ref="J253:J258" si="47">I253/I$295</f>
        <v>3.5000313889925569E-4</v>
      </c>
      <c r="K253" s="17"/>
    </row>
    <row r="254" spans="1:11" s="18" customFormat="1" ht="25.15" customHeight="1">
      <c r="A254" s="33" t="s">
        <v>666</v>
      </c>
      <c r="B254" s="27" t="s">
        <v>396</v>
      </c>
      <c r="C254" s="20" t="s">
        <v>19</v>
      </c>
      <c r="D254" s="45" t="s">
        <v>148</v>
      </c>
      <c r="E254" s="44" t="s">
        <v>63</v>
      </c>
      <c r="F254" s="41">
        <v>5</v>
      </c>
      <c r="G254" s="24">
        <v>30.49</v>
      </c>
      <c r="H254" s="24">
        <v>38.11</v>
      </c>
      <c r="I254" s="25">
        <f t="shared" si="46"/>
        <v>190.55</v>
      </c>
      <c r="J254" s="106">
        <f t="shared" si="47"/>
        <v>1.0166010931841531E-4</v>
      </c>
      <c r="K254" s="17"/>
    </row>
    <row r="255" spans="1:11" s="18" customFormat="1" ht="25.15" customHeight="1">
      <c r="A255" s="33" t="s">
        <v>667</v>
      </c>
      <c r="B255" s="27" t="s">
        <v>397</v>
      </c>
      <c r="C255" s="20" t="s">
        <v>18</v>
      </c>
      <c r="D255" s="45" t="s">
        <v>149</v>
      </c>
      <c r="E255" s="44" t="s">
        <v>63</v>
      </c>
      <c r="F255" s="41">
        <v>1</v>
      </c>
      <c r="G255" s="24">
        <v>71.849999999999994</v>
      </c>
      <c r="H255" s="24">
        <v>89.81</v>
      </c>
      <c r="I255" s="25">
        <f t="shared" si="46"/>
        <v>89.81</v>
      </c>
      <c r="J255" s="106">
        <f t="shared" si="47"/>
        <v>4.7914428852725679E-5</v>
      </c>
      <c r="K255" s="17"/>
    </row>
    <row r="256" spans="1:11" s="18" customFormat="1" ht="25.15" customHeight="1">
      <c r="A256" s="33" t="s">
        <v>668</v>
      </c>
      <c r="B256" s="27" t="s">
        <v>398</v>
      </c>
      <c r="C256" s="20" t="s">
        <v>18</v>
      </c>
      <c r="D256" s="45" t="s">
        <v>150</v>
      </c>
      <c r="E256" s="44" t="s">
        <v>63</v>
      </c>
      <c r="F256" s="41">
        <v>2</v>
      </c>
      <c r="G256" s="24">
        <v>51.53</v>
      </c>
      <c r="H256" s="24">
        <v>64.41</v>
      </c>
      <c r="I256" s="25">
        <f t="shared" si="46"/>
        <v>128.82</v>
      </c>
      <c r="J256" s="106">
        <f t="shared" si="47"/>
        <v>6.8726608671730563E-5</v>
      </c>
      <c r="K256" s="17"/>
    </row>
    <row r="257" spans="1:11" s="18" customFormat="1" ht="25.15" customHeight="1">
      <c r="A257" s="33" t="s">
        <v>669</v>
      </c>
      <c r="B257" s="27" t="s">
        <v>399</v>
      </c>
      <c r="C257" s="20" t="s">
        <v>18</v>
      </c>
      <c r="D257" s="45" t="s">
        <v>151</v>
      </c>
      <c r="E257" s="44" t="s">
        <v>63</v>
      </c>
      <c r="F257" s="41">
        <v>1</v>
      </c>
      <c r="G257" s="24">
        <v>35.97</v>
      </c>
      <c r="H257" s="24">
        <v>44.96</v>
      </c>
      <c r="I257" s="25">
        <f t="shared" si="46"/>
        <v>44.96</v>
      </c>
      <c r="J257" s="106">
        <f t="shared" si="47"/>
        <v>2.3986557412521397E-5</v>
      </c>
      <c r="K257" s="17"/>
    </row>
    <row r="258" spans="1:11" s="18" customFormat="1" ht="25.15" customHeight="1">
      <c r="A258" s="33" t="s">
        <v>670</v>
      </c>
      <c r="B258" s="27" t="s">
        <v>400</v>
      </c>
      <c r="C258" s="20" t="s">
        <v>18</v>
      </c>
      <c r="D258" s="45" t="s">
        <v>152</v>
      </c>
      <c r="E258" s="44" t="s">
        <v>63</v>
      </c>
      <c r="F258" s="41">
        <v>3</v>
      </c>
      <c r="G258" s="24">
        <v>32.9</v>
      </c>
      <c r="H258" s="24">
        <v>41.12</v>
      </c>
      <c r="I258" s="25">
        <f t="shared" si="46"/>
        <v>123.36</v>
      </c>
      <c r="J258" s="106">
        <f t="shared" si="47"/>
        <v>6.5813650409444823E-5</v>
      </c>
      <c r="K258" s="17"/>
    </row>
    <row r="259" spans="1:11" s="18" customFormat="1" ht="25.15" customHeight="1">
      <c r="A259" s="13" t="s">
        <v>671</v>
      </c>
      <c r="B259" s="20"/>
      <c r="C259" s="20"/>
      <c r="D259" s="15" t="s">
        <v>153</v>
      </c>
      <c r="E259" s="36"/>
      <c r="F259" s="41"/>
      <c r="G259" s="24"/>
      <c r="H259" s="24"/>
      <c r="I259" s="42"/>
      <c r="J259" s="106"/>
      <c r="K259" s="17"/>
    </row>
    <row r="260" spans="1:11" s="18" customFormat="1" ht="25.15" customHeight="1">
      <c r="A260" s="33" t="s">
        <v>672</v>
      </c>
      <c r="B260" s="20" t="s">
        <v>401</v>
      </c>
      <c r="C260" s="20" t="s">
        <v>20</v>
      </c>
      <c r="D260" s="43" t="s">
        <v>154</v>
      </c>
      <c r="E260" s="44" t="s">
        <v>59</v>
      </c>
      <c r="F260" s="41">
        <v>50.58</v>
      </c>
      <c r="G260" s="24">
        <v>160</v>
      </c>
      <c r="H260" s="24">
        <v>200</v>
      </c>
      <c r="I260" s="25">
        <f t="shared" ref="I260:I262" si="48">TRUNC(H260*F260,2)</f>
        <v>10116</v>
      </c>
      <c r="J260" s="106">
        <f>I260/I$295</f>
        <v>5.3969754178173146E-3</v>
      </c>
      <c r="K260" s="17"/>
    </row>
    <row r="261" spans="1:11" s="18" customFormat="1" ht="25.15" customHeight="1">
      <c r="A261" s="33" t="s">
        <v>673</v>
      </c>
      <c r="B261" s="20" t="s">
        <v>336</v>
      </c>
      <c r="C261" s="20" t="s">
        <v>19</v>
      </c>
      <c r="D261" s="43" t="s">
        <v>155</v>
      </c>
      <c r="E261" s="44" t="s">
        <v>59</v>
      </c>
      <c r="F261" s="41">
        <v>2.1</v>
      </c>
      <c r="G261" s="24">
        <v>149.52000000000001</v>
      </c>
      <c r="H261" s="24">
        <v>186.9</v>
      </c>
      <c r="I261" s="25">
        <f t="shared" si="48"/>
        <v>392.49</v>
      </c>
      <c r="J261" s="106">
        <f>I261/I$295</f>
        <v>2.0939688431584794E-4</v>
      </c>
      <c r="K261" s="17"/>
    </row>
    <row r="262" spans="1:11" s="18" customFormat="1" ht="25.15" customHeight="1">
      <c r="A262" s="33" t="s">
        <v>674</v>
      </c>
      <c r="B262" s="20" t="s">
        <v>402</v>
      </c>
      <c r="C262" s="20" t="s">
        <v>20</v>
      </c>
      <c r="D262" s="43" t="s">
        <v>156</v>
      </c>
      <c r="E262" s="44" t="s">
        <v>59</v>
      </c>
      <c r="F262" s="41">
        <v>11.4</v>
      </c>
      <c r="G262" s="24">
        <v>571.76</v>
      </c>
      <c r="H262" s="24">
        <v>714.7</v>
      </c>
      <c r="I262" s="25">
        <f t="shared" si="48"/>
        <v>8147.58</v>
      </c>
      <c r="J262" s="106">
        <f>I262/I$295</f>
        <v>4.3468059484677735E-3</v>
      </c>
      <c r="K262" s="17"/>
    </row>
    <row r="263" spans="1:11" s="94" customFormat="1" ht="30" customHeight="1">
      <c r="A263" s="87"/>
      <c r="B263" s="88"/>
      <c r="C263" s="88"/>
      <c r="D263" s="89" t="s">
        <v>409</v>
      </c>
      <c r="E263" s="90"/>
      <c r="F263" s="91"/>
      <c r="G263" s="88"/>
      <c r="H263" s="88"/>
      <c r="I263" s="92">
        <f>SUM(I235:I262)</f>
        <v>56736.29</v>
      </c>
      <c r="J263" s="103">
        <f>SUM(J236:J262)</f>
        <v>3.0269312221051239E-2</v>
      </c>
      <c r="K263" s="93"/>
    </row>
    <row r="264" spans="1:11" s="51" customFormat="1" ht="30" customHeight="1">
      <c r="A264" s="46" t="s">
        <v>675</v>
      </c>
      <c r="B264" s="47"/>
      <c r="C264" s="47"/>
      <c r="D264" s="48" t="s">
        <v>282</v>
      </c>
      <c r="E264" s="49"/>
      <c r="F264" s="47"/>
      <c r="G264" s="47"/>
      <c r="H264" s="47"/>
      <c r="I264" s="47"/>
      <c r="J264" s="104"/>
      <c r="K264" s="50"/>
    </row>
    <row r="265" spans="1:11" s="18" customFormat="1" ht="25.15" customHeight="1">
      <c r="A265" s="33" t="s">
        <v>676</v>
      </c>
      <c r="B265" s="20" t="s">
        <v>403</v>
      </c>
      <c r="C265" s="20" t="s">
        <v>18</v>
      </c>
      <c r="D265" s="43" t="s">
        <v>157</v>
      </c>
      <c r="E265" s="44" t="s">
        <v>87</v>
      </c>
      <c r="F265" s="41">
        <v>110</v>
      </c>
      <c r="G265" s="24">
        <v>15.21</v>
      </c>
      <c r="H265" s="24">
        <v>19.010000000000002</v>
      </c>
      <c r="I265" s="25">
        <f t="shared" ref="I265:I276" si="49">TRUNC(H265*F265,2)</f>
        <v>2091.1</v>
      </c>
      <c r="J265" s="106">
        <f t="shared" ref="J265:J276" si="50">I265/I$295</f>
        <v>1.1156203337482982E-3</v>
      </c>
      <c r="K265" s="17"/>
    </row>
    <row r="266" spans="1:11" s="18" customFormat="1" ht="25.15" customHeight="1">
      <c r="A266" s="33" t="s">
        <v>677</v>
      </c>
      <c r="B266" s="20" t="s">
        <v>337</v>
      </c>
      <c r="C266" s="20" t="s">
        <v>18</v>
      </c>
      <c r="D266" s="43" t="s">
        <v>158</v>
      </c>
      <c r="E266" s="44" t="s">
        <v>63</v>
      </c>
      <c r="F266" s="41">
        <v>26</v>
      </c>
      <c r="G266" s="24">
        <v>17.87</v>
      </c>
      <c r="H266" s="24">
        <v>22.33</v>
      </c>
      <c r="I266" s="25">
        <f t="shared" si="49"/>
        <v>580.58000000000004</v>
      </c>
      <c r="J266" s="106">
        <f t="shared" si="50"/>
        <v>3.0974456188971692E-4</v>
      </c>
      <c r="K266" s="17"/>
    </row>
    <row r="267" spans="1:11" s="18" customFormat="1" ht="25.15" customHeight="1">
      <c r="A267" s="33" t="s">
        <v>678</v>
      </c>
      <c r="B267" s="20" t="s">
        <v>338</v>
      </c>
      <c r="C267" s="20" t="s">
        <v>18</v>
      </c>
      <c r="D267" s="43" t="s">
        <v>159</v>
      </c>
      <c r="E267" s="44" t="s">
        <v>63</v>
      </c>
      <c r="F267" s="41">
        <v>45</v>
      </c>
      <c r="G267" s="24">
        <v>11.31</v>
      </c>
      <c r="H267" s="24">
        <v>14.13</v>
      </c>
      <c r="I267" s="25">
        <f t="shared" si="49"/>
        <v>635.85</v>
      </c>
      <c r="J267" s="106">
        <f t="shared" si="50"/>
        <v>3.3923159543486944E-4</v>
      </c>
      <c r="K267" s="17"/>
    </row>
    <row r="268" spans="1:11" s="18" customFormat="1" ht="25.15" customHeight="1">
      <c r="A268" s="33" t="s">
        <v>679</v>
      </c>
      <c r="B268" s="20" t="s">
        <v>339</v>
      </c>
      <c r="C268" s="20" t="s">
        <v>18</v>
      </c>
      <c r="D268" s="43" t="s">
        <v>160</v>
      </c>
      <c r="E268" s="44" t="s">
        <v>161</v>
      </c>
      <c r="F268" s="41">
        <v>45</v>
      </c>
      <c r="G268" s="24">
        <v>6.52</v>
      </c>
      <c r="H268" s="24">
        <v>8.15</v>
      </c>
      <c r="I268" s="25">
        <f t="shared" si="49"/>
        <v>366.75</v>
      </c>
      <c r="J268" s="106">
        <f t="shared" si="50"/>
        <v>1.9566436679364373E-4</v>
      </c>
      <c r="K268" s="17"/>
    </row>
    <row r="269" spans="1:11" s="18" customFormat="1" ht="25.15" customHeight="1">
      <c r="A269" s="33" t="s">
        <v>680</v>
      </c>
      <c r="B269" s="20" t="s">
        <v>404</v>
      </c>
      <c r="C269" s="20" t="s">
        <v>18</v>
      </c>
      <c r="D269" s="43" t="s">
        <v>162</v>
      </c>
      <c r="E269" s="44" t="s">
        <v>87</v>
      </c>
      <c r="F269" s="41">
        <v>130</v>
      </c>
      <c r="G269" s="24">
        <v>2.42</v>
      </c>
      <c r="H269" s="24">
        <v>3.02</v>
      </c>
      <c r="I269" s="25">
        <f t="shared" si="49"/>
        <v>392.6</v>
      </c>
      <c r="J269" s="106">
        <f t="shared" si="50"/>
        <v>2.0945557028816505E-4</v>
      </c>
      <c r="K269" s="17"/>
    </row>
    <row r="270" spans="1:11" s="18" customFormat="1" ht="25.15" customHeight="1">
      <c r="A270" s="33" t="s">
        <v>681</v>
      </c>
      <c r="B270" s="20" t="s">
        <v>340</v>
      </c>
      <c r="C270" s="20" t="s">
        <v>20</v>
      </c>
      <c r="D270" s="43" t="s">
        <v>163</v>
      </c>
      <c r="E270" s="44" t="s">
        <v>63</v>
      </c>
      <c r="F270" s="41">
        <v>205</v>
      </c>
      <c r="G270" s="24">
        <v>12.34</v>
      </c>
      <c r="H270" s="24">
        <v>15.42</v>
      </c>
      <c r="I270" s="25">
        <f t="shared" si="49"/>
        <v>3161.1</v>
      </c>
      <c r="J270" s="106">
        <f t="shared" si="50"/>
        <v>1.6864747917420236E-3</v>
      </c>
      <c r="K270" s="17"/>
    </row>
    <row r="271" spans="1:11" s="18" customFormat="1" ht="25.15" customHeight="1">
      <c r="A271" s="33" t="s">
        <v>682</v>
      </c>
      <c r="B271" s="20" t="s">
        <v>341</v>
      </c>
      <c r="C271" s="20" t="s">
        <v>20</v>
      </c>
      <c r="D271" s="43" t="s">
        <v>164</v>
      </c>
      <c r="E271" s="44" t="s">
        <v>63</v>
      </c>
      <c r="F271" s="41">
        <v>1</v>
      </c>
      <c r="G271" s="24">
        <v>57.2</v>
      </c>
      <c r="H271" s="24">
        <v>71.5</v>
      </c>
      <c r="I271" s="25">
        <f t="shared" si="49"/>
        <v>71.5</v>
      </c>
      <c r="J271" s="106">
        <f t="shared" si="50"/>
        <v>3.8145882006122775E-5</v>
      </c>
      <c r="K271" s="17"/>
    </row>
    <row r="272" spans="1:11" s="18" customFormat="1" ht="34.9" customHeight="1">
      <c r="A272" s="33" t="s">
        <v>683</v>
      </c>
      <c r="B272" s="20" t="s">
        <v>405</v>
      </c>
      <c r="C272" s="20" t="s">
        <v>18</v>
      </c>
      <c r="D272" s="43" t="s">
        <v>165</v>
      </c>
      <c r="E272" s="44" t="s">
        <v>63</v>
      </c>
      <c r="F272" s="41">
        <v>1</v>
      </c>
      <c r="G272" s="24">
        <v>182.1</v>
      </c>
      <c r="H272" s="24">
        <v>227.62</v>
      </c>
      <c r="I272" s="25">
        <f t="shared" si="49"/>
        <v>227.62</v>
      </c>
      <c r="J272" s="106">
        <f t="shared" si="50"/>
        <v>1.2143728198928203E-4</v>
      </c>
      <c r="K272" s="17"/>
    </row>
    <row r="273" spans="1:11" s="18" customFormat="1" ht="25.15" customHeight="1">
      <c r="A273" s="33" t="s">
        <v>684</v>
      </c>
      <c r="B273" s="20" t="s">
        <v>342</v>
      </c>
      <c r="C273" s="20" t="s">
        <v>18</v>
      </c>
      <c r="D273" s="43" t="s">
        <v>166</v>
      </c>
      <c r="E273" s="44" t="s">
        <v>63</v>
      </c>
      <c r="F273" s="41">
        <v>19</v>
      </c>
      <c r="G273" s="24">
        <v>42.42</v>
      </c>
      <c r="H273" s="24">
        <v>53.02</v>
      </c>
      <c r="I273" s="25">
        <f t="shared" si="49"/>
        <v>1007.38</v>
      </c>
      <c r="J273" s="106">
        <f t="shared" si="50"/>
        <v>5.3744613448011131E-4</v>
      </c>
      <c r="K273" s="17"/>
    </row>
    <row r="274" spans="1:11" s="18" customFormat="1" ht="25.15" customHeight="1">
      <c r="A274" s="33" t="s">
        <v>685</v>
      </c>
      <c r="B274" s="20" t="s">
        <v>313</v>
      </c>
      <c r="C274" s="20" t="s">
        <v>18</v>
      </c>
      <c r="D274" s="43" t="s">
        <v>167</v>
      </c>
      <c r="E274" s="44" t="s">
        <v>63</v>
      </c>
      <c r="F274" s="41">
        <v>19</v>
      </c>
      <c r="G274" s="24">
        <v>28.83</v>
      </c>
      <c r="H274" s="24">
        <v>36.03</v>
      </c>
      <c r="I274" s="25">
        <f t="shared" si="49"/>
        <v>684.57</v>
      </c>
      <c r="J274" s="106">
        <f t="shared" si="50"/>
        <v>3.6522414608295762E-4</v>
      </c>
      <c r="K274" s="17"/>
    </row>
    <row r="275" spans="1:11" s="18" customFormat="1" ht="25.15" customHeight="1">
      <c r="A275" s="33" t="s">
        <v>686</v>
      </c>
      <c r="B275" s="20" t="s">
        <v>406</v>
      </c>
      <c r="C275" s="20" t="s">
        <v>19</v>
      </c>
      <c r="D275" s="43" t="s">
        <v>168</v>
      </c>
      <c r="E275" s="44" t="s">
        <v>63</v>
      </c>
      <c r="F275" s="41">
        <v>5</v>
      </c>
      <c r="G275" s="24">
        <v>34.74</v>
      </c>
      <c r="H275" s="24">
        <v>43.42</v>
      </c>
      <c r="I275" s="25">
        <f t="shared" si="49"/>
        <v>217.1</v>
      </c>
      <c r="J275" s="106">
        <f t="shared" si="50"/>
        <v>1.1582476900040915E-4</v>
      </c>
      <c r="K275" s="17"/>
    </row>
    <row r="276" spans="1:11" s="18" customFormat="1" ht="25.15" customHeight="1">
      <c r="A276" s="33" t="s">
        <v>687</v>
      </c>
      <c r="B276" s="20" t="s">
        <v>343</v>
      </c>
      <c r="C276" s="20" t="s">
        <v>18</v>
      </c>
      <c r="D276" s="43" t="s">
        <v>169</v>
      </c>
      <c r="E276" s="44" t="s">
        <v>63</v>
      </c>
      <c r="F276" s="41">
        <v>22</v>
      </c>
      <c r="G276" s="24">
        <v>18.79</v>
      </c>
      <c r="H276" s="24">
        <v>23.48</v>
      </c>
      <c r="I276" s="25">
        <f t="shared" si="49"/>
        <v>516.55999999999995</v>
      </c>
      <c r="J276" s="106">
        <f t="shared" si="50"/>
        <v>2.7558932600115773E-4</v>
      </c>
      <c r="K276" s="17"/>
    </row>
    <row r="277" spans="1:11" s="94" customFormat="1" ht="30" customHeight="1">
      <c r="A277" s="87"/>
      <c r="B277" s="88"/>
      <c r="C277" s="88"/>
      <c r="D277" s="89" t="s">
        <v>409</v>
      </c>
      <c r="E277" s="90"/>
      <c r="F277" s="91"/>
      <c r="G277" s="88"/>
      <c r="H277" s="88"/>
      <c r="I277" s="92">
        <f>SUM(I265:I276)</f>
        <v>9952.7099999999991</v>
      </c>
      <c r="J277" s="103">
        <f>SUM(J265:J276)</f>
        <v>5.3098587594567568E-3</v>
      </c>
      <c r="K277" s="93"/>
    </row>
    <row r="278" spans="1:11" s="51" customFormat="1" ht="30" customHeight="1">
      <c r="A278" s="46" t="s">
        <v>688</v>
      </c>
      <c r="B278" s="47"/>
      <c r="C278" s="47"/>
      <c r="D278" s="48" t="s">
        <v>170</v>
      </c>
      <c r="E278" s="49"/>
      <c r="F278" s="47"/>
      <c r="G278" s="47"/>
      <c r="H278" s="47"/>
      <c r="I278" s="47"/>
      <c r="J278" s="104"/>
      <c r="K278" s="50"/>
    </row>
    <row r="279" spans="1:11" s="18" customFormat="1" ht="25.15" customHeight="1">
      <c r="A279" s="13" t="s">
        <v>689</v>
      </c>
      <c r="B279" s="20"/>
      <c r="C279" s="20"/>
      <c r="D279" s="15" t="s">
        <v>171</v>
      </c>
      <c r="E279" s="36"/>
      <c r="F279" s="41"/>
      <c r="G279" s="24"/>
      <c r="H279" s="24"/>
      <c r="I279" s="42"/>
      <c r="J279" s="106"/>
      <c r="K279" s="17"/>
    </row>
    <row r="280" spans="1:11" s="18" customFormat="1" ht="25.15" customHeight="1">
      <c r="A280" s="60" t="s">
        <v>690</v>
      </c>
      <c r="B280" s="20" t="s">
        <v>434</v>
      </c>
      <c r="C280" s="20" t="s">
        <v>19</v>
      </c>
      <c r="D280" s="21" t="s">
        <v>723</v>
      </c>
      <c r="E280" s="22" t="s">
        <v>705</v>
      </c>
      <c r="F280" s="41">
        <v>1</v>
      </c>
      <c r="G280" s="24">
        <v>4200.4399999999996</v>
      </c>
      <c r="H280" s="24">
        <v>5250.55</v>
      </c>
      <c r="I280" s="25">
        <f t="shared" ref="I280:I283" si="51">TRUNC(H280*F280,2)</f>
        <v>5250.55</v>
      </c>
      <c r="J280" s="106">
        <f t="shared" ref="J280:J290" si="52">I280/I$295</f>
        <v>2.8012148359055655E-3</v>
      </c>
      <c r="K280" s="17"/>
    </row>
    <row r="281" spans="1:11" s="18" customFormat="1" ht="25.15" customHeight="1">
      <c r="A281" s="33" t="s">
        <v>691</v>
      </c>
      <c r="B281" s="20" t="s">
        <v>344</v>
      </c>
      <c r="C281" s="20" t="s">
        <v>19</v>
      </c>
      <c r="D281" s="43" t="s">
        <v>172</v>
      </c>
      <c r="E281" s="44" t="s">
        <v>173</v>
      </c>
      <c r="F281" s="41">
        <v>7.25</v>
      </c>
      <c r="G281" s="24">
        <v>188.46</v>
      </c>
      <c r="H281" s="24">
        <v>235.57</v>
      </c>
      <c r="I281" s="25">
        <f t="shared" si="51"/>
        <v>1707.88</v>
      </c>
      <c r="J281" s="106">
        <f t="shared" si="52"/>
        <v>9.1116907637226526E-4</v>
      </c>
      <c r="K281" s="17"/>
    </row>
    <row r="282" spans="1:11" s="18" customFormat="1" ht="25.15" customHeight="1">
      <c r="A282" s="33" t="s">
        <v>692</v>
      </c>
      <c r="B282" s="20" t="s">
        <v>345</v>
      </c>
      <c r="C282" s="20" t="s">
        <v>19</v>
      </c>
      <c r="D282" s="43" t="s">
        <v>174</v>
      </c>
      <c r="E282" s="44" t="s">
        <v>59</v>
      </c>
      <c r="F282" s="41">
        <v>4.2</v>
      </c>
      <c r="G282" s="24">
        <v>491.19</v>
      </c>
      <c r="H282" s="24">
        <v>613.98</v>
      </c>
      <c r="I282" s="25">
        <f t="shared" si="51"/>
        <v>2578.71</v>
      </c>
      <c r="J282" s="106">
        <f t="shared" si="52"/>
        <v>1.3757645788532707E-3</v>
      </c>
      <c r="K282" s="17"/>
    </row>
    <row r="283" spans="1:11" s="18" customFormat="1" ht="34.9" customHeight="1">
      <c r="A283" s="33" t="s">
        <v>693</v>
      </c>
      <c r="B283" s="20" t="s">
        <v>346</v>
      </c>
      <c r="C283" s="20" t="s">
        <v>20</v>
      </c>
      <c r="D283" s="43" t="s">
        <v>175</v>
      </c>
      <c r="E283" s="44" t="s">
        <v>176</v>
      </c>
      <c r="F283" s="41">
        <v>2</v>
      </c>
      <c r="G283" s="24">
        <v>24.35</v>
      </c>
      <c r="H283" s="24">
        <v>30.43</v>
      </c>
      <c r="I283" s="25">
        <f t="shared" si="51"/>
        <v>60.86</v>
      </c>
      <c r="J283" s="106">
        <f t="shared" si="52"/>
        <v>3.2469347956540307E-5</v>
      </c>
      <c r="K283" s="17"/>
    </row>
    <row r="284" spans="1:11" s="18" customFormat="1" ht="25.15" customHeight="1">
      <c r="A284" s="13" t="s">
        <v>694</v>
      </c>
      <c r="B284" s="20"/>
      <c r="C284" s="20"/>
      <c r="D284" s="15" t="s">
        <v>177</v>
      </c>
      <c r="E284" s="36"/>
      <c r="F284" s="41"/>
      <c r="G284" s="24"/>
      <c r="H284" s="24"/>
      <c r="I284" s="42"/>
      <c r="J284" s="106"/>
      <c r="K284" s="17"/>
    </row>
    <row r="285" spans="1:11" s="18" customFormat="1" ht="25.15" customHeight="1">
      <c r="A285" s="33" t="s">
        <v>695</v>
      </c>
      <c r="B285" s="20" t="s">
        <v>407</v>
      </c>
      <c r="C285" s="20" t="s">
        <v>18</v>
      </c>
      <c r="D285" s="43" t="s">
        <v>178</v>
      </c>
      <c r="E285" s="44" t="s">
        <v>59</v>
      </c>
      <c r="F285" s="41">
        <v>15.6</v>
      </c>
      <c r="G285" s="24">
        <v>83.36</v>
      </c>
      <c r="H285" s="24">
        <v>104.2</v>
      </c>
      <c r="I285" s="25">
        <f t="shared" ref="I285:I287" si="53">TRUNC(H285*F285,2)</f>
        <v>1625.52</v>
      </c>
      <c r="J285" s="106">
        <f t="shared" si="52"/>
        <v>8.6722928837192569E-4</v>
      </c>
      <c r="K285" s="17"/>
    </row>
    <row r="286" spans="1:11" s="18" customFormat="1" ht="34.9" customHeight="1">
      <c r="A286" s="61" t="s">
        <v>696</v>
      </c>
      <c r="B286" s="20" t="s">
        <v>325</v>
      </c>
      <c r="C286" s="20" t="s">
        <v>18</v>
      </c>
      <c r="D286" s="43" t="s">
        <v>179</v>
      </c>
      <c r="E286" s="44" t="s">
        <v>59</v>
      </c>
      <c r="F286" s="41">
        <v>9.1999999999999993</v>
      </c>
      <c r="G286" s="24">
        <v>55.12</v>
      </c>
      <c r="H286" s="24">
        <v>68.900000000000006</v>
      </c>
      <c r="I286" s="25">
        <f t="shared" si="53"/>
        <v>633.88</v>
      </c>
      <c r="J286" s="106">
        <f t="shared" si="52"/>
        <v>3.3818058302155388E-4</v>
      </c>
      <c r="K286" s="17"/>
    </row>
    <row r="287" spans="1:11" s="18" customFormat="1" ht="34.9" customHeight="1">
      <c r="A287" s="83" t="s">
        <v>697</v>
      </c>
      <c r="B287" s="20" t="s">
        <v>21</v>
      </c>
      <c r="C287" s="20" t="s">
        <v>18</v>
      </c>
      <c r="D287" s="43" t="s">
        <v>180</v>
      </c>
      <c r="E287" s="44" t="s">
        <v>87</v>
      </c>
      <c r="F287" s="41">
        <v>15.6</v>
      </c>
      <c r="G287" s="24">
        <v>26.86</v>
      </c>
      <c r="H287" s="24">
        <v>33.57</v>
      </c>
      <c r="I287" s="25">
        <f t="shared" si="53"/>
        <v>523.69000000000005</v>
      </c>
      <c r="J287" s="106">
        <f t="shared" si="52"/>
        <v>2.7939324402498513E-4</v>
      </c>
      <c r="K287" s="17"/>
    </row>
    <row r="288" spans="1:11" s="75" customFormat="1" ht="34.9" customHeight="1">
      <c r="A288" s="13" t="s">
        <v>698</v>
      </c>
      <c r="B288" s="68"/>
      <c r="C288" s="68"/>
      <c r="D288" s="69" t="s">
        <v>703</v>
      </c>
      <c r="E288" s="70"/>
      <c r="F288" s="71"/>
      <c r="G288" s="72"/>
      <c r="H288" s="72"/>
      <c r="I288" s="73"/>
      <c r="J288" s="107"/>
      <c r="K288" s="74"/>
    </row>
    <row r="289" spans="1:11" s="18" customFormat="1" ht="49.9" customHeight="1">
      <c r="A289" s="83" t="s">
        <v>699</v>
      </c>
      <c r="B289" s="20" t="s">
        <v>435</v>
      </c>
      <c r="C289" s="20" t="s">
        <v>20</v>
      </c>
      <c r="D289" s="43" t="s">
        <v>724</v>
      </c>
      <c r="E289" s="44" t="s">
        <v>712</v>
      </c>
      <c r="F289" s="77">
        <v>1.5</v>
      </c>
      <c r="G289" s="24">
        <v>153.63</v>
      </c>
      <c r="H289" s="24">
        <v>192.03</v>
      </c>
      <c r="I289" s="25">
        <f t="shared" ref="I289" si="54">TRUNC(H289*F289,2)</f>
        <v>288.04000000000002</v>
      </c>
      <c r="J289" s="106">
        <f t="shared" si="52"/>
        <v>1.5367188605655389E-4</v>
      </c>
      <c r="K289" s="17"/>
    </row>
    <row r="290" spans="1:11" s="18" customFormat="1" ht="25.15" customHeight="1">
      <c r="A290" s="33" t="s">
        <v>700</v>
      </c>
      <c r="B290" s="27" t="s">
        <v>435</v>
      </c>
      <c r="C290" s="20" t="s">
        <v>20</v>
      </c>
      <c r="D290" s="45" t="s">
        <v>725</v>
      </c>
      <c r="E290" s="44" t="s">
        <v>712</v>
      </c>
      <c r="F290" s="41">
        <v>5.6</v>
      </c>
      <c r="G290" s="24">
        <v>153.63</v>
      </c>
      <c r="H290" s="24">
        <v>192.03</v>
      </c>
      <c r="I290" s="25">
        <f>TRUNC(H290*F290,2)</f>
        <v>1075.3599999999999</v>
      </c>
      <c r="J290" s="106">
        <f t="shared" si="52"/>
        <v>5.7371406537208645E-4</v>
      </c>
      <c r="K290" s="17"/>
    </row>
    <row r="291" spans="1:11" s="94" customFormat="1" ht="30" customHeight="1">
      <c r="A291" s="87"/>
      <c r="B291" s="88"/>
      <c r="C291" s="88"/>
      <c r="D291" s="89" t="s">
        <v>409</v>
      </c>
      <c r="E291" s="90"/>
      <c r="F291" s="91"/>
      <c r="G291" s="88"/>
      <c r="H291" s="88"/>
      <c r="I291" s="92">
        <f>SUM(I280:I290)</f>
        <v>13744.490000000002</v>
      </c>
      <c r="J291" s="103">
        <f>SUM(J280:J290)</f>
        <v>7.3328069059347481E-3</v>
      </c>
      <c r="K291" s="93"/>
    </row>
    <row r="292" spans="1:11" s="51" customFormat="1" ht="30" customHeight="1">
      <c r="A292" s="46" t="s">
        <v>701</v>
      </c>
      <c r="B292" s="47"/>
      <c r="C292" s="47"/>
      <c r="D292" s="48" t="s">
        <v>181</v>
      </c>
      <c r="E292" s="49"/>
      <c r="F292" s="47"/>
      <c r="G292" s="47"/>
      <c r="H292" s="47"/>
      <c r="I292" s="47"/>
      <c r="J292" s="104"/>
      <c r="K292" s="50"/>
    </row>
    <row r="293" spans="1:11" s="18" customFormat="1" ht="25.15" customHeight="1">
      <c r="A293" s="33" t="s">
        <v>702</v>
      </c>
      <c r="B293" s="27" t="s">
        <v>408</v>
      </c>
      <c r="C293" s="20" t="s">
        <v>18</v>
      </c>
      <c r="D293" s="45" t="s">
        <v>348</v>
      </c>
      <c r="E293" s="44" t="s">
        <v>59</v>
      </c>
      <c r="F293" s="41">
        <v>727.28</v>
      </c>
      <c r="G293" s="24">
        <v>4.09</v>
      </c>
      <c r="H293" s="24">
        <v>5.1100000000000003</v>
      </c>
      <c r="I293" s="25">
        <f t="shared" ref="I293" si="55">TRUNC(H293*F293,2)</f>
        <v>3716.4</v>
      </c>
      <c r="J293" s="106">
        <f>I293/I$295</f>
        <v>1.98273225017559E-3</v>
      </c>
      <c r="K293" s="17"/>
    </row>
    <row r="294" spans="1:11" s="94" customFormat="1" ht="30" customHeight="1">
      <c r="A294" s="87"/>
      <c r="B294" s="88"/>
      <c r="C294" s="88"/>
      <c r="D294" s="89" t="s">
        <v>409</v>
      </c>
      <c r="E294" s="90"/>
      <c r="F294" s="91"/>
      <c r="G294" s="88"/>
      <c r="H294" s="88"/>
      <c r="I294" s="92">
        <f>SUM(I293)</f>
        <v>3716.4</v>
      </c>
      <c r="J294" s="103">
        <f>SUM(J293)</f>
        <v>1.98273225017559E-3</v>
      </c>
      <c r="K294" s="93"/>
    </row>
    <row r="295" spans="1:11" s="100" customFormat="1" ht="70.150000000000006" customHeight="1">
      <c r="A295" s="95"/>
      <c r="B295" s="96"/>
      <c r="C295" s="96"/>
      <c r="D295" s="101" t="s">
        <v>732</v>
      </c>
      <c r="E295" s="96"/>
      <c r="F295" s="96"/>
      <c r="G295" s="96"/>
      <c r="H295" s="96"/>
      <c r="I295" s="97">
        <f>I294+I291+I277+I263+I233+I221+I215+I207+I197+I189+I173+I162+I103+I47+I33+I20+I14</f>
        <v>1874383.19</v>
      </c>
      <c r="J295" s="98">
        <f>J294+J291+J277+J263+J233+J221+J215+J207+J197+J189+J173+J162+J103+J47+J33+J20+J14</f>
        <v>1</v>
      </c>
      <c r="K295" s="99"/>
    </row>
    <row r="296" spans="1:11" ht="21">
      <c r="A296" s="57"/>
      <c r="B296" s="147" t="s">
        <v>52</v>
      </c>
      <c r="C296" s="147"/>
      <c r="D296" s="58"/>
      <c r="E296" s="59"/>
      <c r="F296" s="147" t="s">
        <v>55</v>
      </c>
      <c r="G296" s="147"/>
      <c r="H296" s="58"/>
      <c r="I296" s="10"/>
      <c r="J296" s="79"/>
    </row>
    <row r="297" spans="1:11" ht="21">
      <c r="A297" s="54"/>
      <c r="B297" s="55" t="s">
        <v>18</v>
      </c>
      <c r="C297" s="56" t="s">
        <v>413</v>
      </c>
      <c r="D297" s="52"/>
      <c r="E297" s="53"/>
      <c r="F297" s="148" t="s">
        <v>56</v>
      </c>
      <c r="G297" s="148"/>
      <c r="H297" s="52"/>
      <c r="I297" s="3"/>
      <c r="J297" s="80"/>
    </row>
    <row r="298" spans="1:11" ht="21">
      <c r="A298" s="54"/>
      <c r="B298" s="55" t="s">
        <v>19</v>
      </c>
      <c r="C298" s="55" t="s">
        <v>53</v>
      </c>
      <c r="D298" s="52"/>
      <c r="E298" s="149" t="s">
        <v>57</v>
      </c>
      <c r="F298" s="149"/>
      <c r="G298" s="55" t="s">
        <v>414</v>
      </c>
      <c r="H298" s="52"/>
      <c r="I298" s="3"/>
      <c r="J298" s="80"/>
    </row>
    <row r="299" spans="1:11" ht="21">
      <c r="A299" s="54"/>
      <c r="B299" s="55" t="s">
        <v>20</v>
      </c>
      <c r="C299" s="56" t="s">
        <v>415</v>
      </c>
      <c r="D299" s="52"/>
      <c r="E299" s="53"/>
      <c r="F299" s="55"/>
      <c r="G299" s="55" t="s">
        <v>416</v>
      </c>
      <c r="H299" s="52"/>
      <c r="I299" s="3"/>
      <c r="J299" s="80"/>
    </row>
    <row r="300" spans="1:11" ht="21">
      <c r="A300" s="54"/>
      <c r="B300" s="55" t="s">
        <v>54</v>
      </c>
      <c r="C300" s="56" t="s">
        <v>417</v>
      </c>
      <c r="D300" s="52"/>
      <c r="E300" s="52"/>
      <c r="F300" s="53"/>
      <c r="G300" s="52"/>
      <c r="H300" s="52"/>
      <c r="I300" s="3"/>
      <c r="J300" s="80"/>
    </row>
    <row r="301" spans="1:11" ht="21">
      <c r="A301" s="54"/>
      <c r="B301" s="55"/>
      <c r="C301" s="56"/>
      <c r="D301" s="52"/>
      <c r="E301" s="52"/>
      <c r="F301" s="53"/>
      <c r="G301" s="52"/>
      <c r="H301" s="52"/>
      <c r="I301" s="3"/>
      <c r="J301" s="80"/>
    </row>
    <row r="302" spans="1:11" ht="21">
      <c r="A302" s="54"/>
      <c r="B302" s="55"/>
      <c r="C302" s="56"/>
      <c r="D302" s="52"/>
      <c r="E302" s="52"/>
      <c r="F302" s="53"/>
      <c r="G302" s="52"/>
      <c r="H302" s="52"/>
      <c r="I302" s="3"/>
      <c r="J302" s="80"/>
    </row>
    <row r="303" spans="1:11" ht="21">
      <c r="A303" s="54"/>
      <c r="B303" s="55"/>
      <c r="C303" s="56"/>
      <c r="D303" s="52"/>
      <c r="E303" s="52"/>
      <c r="F303" s="53"/>
      <c r="G303" s="52"/>
      <c r="H303" s="52"/>
      <c r="I303" s="3"/>
      <c r="J303" s="80"/>
    </row>
    <row r="304" spans="1:11" ht="21">
      <c r="A304" s="54"/>
      <c r="B304" s="55"/>
      <c r="C304" s="56"/>
      <c r="D304" s="52"/>
      <c r="E304" s="52"/>
      <c r="F304" s="53"/>
      <c r="G304" s="52"/>
      <c r="H304" s="52"/>
      <c r="I304" s="3"/>
      <c r="J304" s="80"/>
    </row>
    <row r="305" spans="1:10" ht="21">
      <c r="A305" s="54"/>
      <c r="B305" s="55"/>
      <c r="C305" s="56"/>
      <c r="D305" s="52"/>
      <c r="E305" s="52"/>
      <c r="F305" s="53"/>
      <c r="G305" s="52"/>
      <c r="H305" s="52"/>
      <c r="I305" s="3"/>
      <c r="J305" s="80"/>
    </row>
    <row r="306" spans="1:10" ht="21">
      <c r="A306" s="54"/>
      <c r="B306" s="55"/>
      <c r="C306" s="56"/>
      <c r="D306" s="52"/>
      <c r="E306" s="52"/>
      <c r="F306" s="53"/>
      <c r="G306" s="52"/>
      <c r="H306" s="52"/>
      <c r="I306" s="3"/>
      <c r="J306" s="80"/>
    </row>
    <row r="307" spans="1:10" ht="21">
      <c r="A307" s="54"/>
      <c r="B307" s="55"/>
      <c r="C307" s="56"/>
      <c r="D307" s="52"/>
      <c r="E307" s="52"/>
      <c r="F307" s="53"/>
      <c r="G307" s="52"/>
      <c r="H307" s="52"/>
      <c r="I307" s="3"/>
      <c r="J307" s="80"/>
    </row>
    <row r="308" spans="1:10" ht="21">
      <c r="A308" s="54"/>
      <c r="B308" s="55"/>
      <c r="C308" s="56"/>
      <c r="D308" s="52"/>
      <c r="E308" s="52"/>
      <c r="F308" s="53"/>
      <c r="G308" s="52"/>
      <c r="H308" s="52"/>
      <c r="I308" s="3"/>
      <c r="J308" s="80"/>
    </row>
    <row r="309" spans="1:10" ht="21">
      <c r="A309" s="54"/>
      <c r="B309" s="55"/>
      <c r="C309" s="56"/>
      <c r="D309" s="52"/>
      <c r="E309" s="52"/>
      <c r="F309" s="53"/>
      <c r="G309" s="52"/>
      <c r="H309" s="52"/>
      <c r="I309" s="3"/>
      <c r="J309" s="80"/>
    </row>
    <row r="310" spans="1:10" ht="21">
      <c r="A310" s="54"/>
      <c r="B310" s="55"/>
      <c r="C310" s="56"/>
      <c r="D310" s="52"/>
      <c r="E310" s="52"/>
      <c r="F310" s="53"/>
      <c r="G310" s="52"/>
      <c r="H310" s="52"/>
      <c r="I310" s="3"/>
      <c r="J310" s="80"/>
    </row>
    <row r="311" spans="1:10" ht="21">
      <c r="A311" s="54"/>
      <c r="B311" s="55"/>
      <c r="C311" s="56"/>
      <c r="D311" s="52"/>
      <c r="E311" s="52"/>
      <c r="F311" s="53"/>
      <c r="G311" s="52"/>
      <c r="H311" s="52"/>
      <c r="I311" s="3"/>
      <c r="J311" s="80"/>
    </row>
    <row r="312" spans="1:10" ht="21">
      <c r="A312" s="54"/>
      <c r="B312" s="55"/>
      <c r="C312" s="56"/>
      <c r="D312" s="52"/>
      <c r="E312" s="52"/>
      <c r="F312" s="53"/>
      <c r="G312" s="52"/>
      <c r="H312" s="52"/>
      <c r="I312" s="3"/>
      <c r="J312" s="80"/>
    </row>
    <row r="313" spans="1:10" ht="21">
      <c r="A313" s="54"/>
      <c r="B313" s="55"/>
      <c r="C313" s="56"/>
      <c r="D313" s="52"/>
      <c r="E313" s="52"/>
      <c r="F313" s="53"/>
      <c r="G313" s="52"/>
      <c r="H313" s="52"/>
      <c r="I313" s="3"/>
      <c r="J313" s="80"/>
    </row>
    <row r="314" spans="1:10" ht="21">
      <c r="A314" s="54"/>
      <c r="B314" s="55"/>
      <c r="C314" s="56"/>
      <c r="D314" s="52"/>
      <c r="E314" s="52"/>
      <c r="F314" s="53"/>
      <c r="G314" s="52"/>
      <c r="H314" s="52"/>
      <c r="I314" s="3"/>
      <c r="J314" s="80"/>
    </row>
    <row r="315" spans="1:10" ht="21">
      <c r="A315" s="54"/>
      <c r="B315" s="55"/>
      <c r="C315" s="56"/>
      <c r="D315" s="52"/>
      <c r="E315" s="52"/>
      <c r="F315" s="53"/>
      <c r="G315" s="52"/>
      <c r="H315" s="52"/>
      <c r="I315" s="3"/>
      <c r="J315" s="80"/>
    </row>
    <row r="316" spans="1:10" ht="21">
      <c r="A316" s="54"/>
      <c r="B316" s="55"/>
      <c r="C316" s="56"/>
      <c r="D316" s="52"/>
      <c r="E316" s="52"/>
      <c r="F316" s="53"/>
      <c r="G316" s="52"/>
      <c r="H316" s="52"/>
      <c r="I316" s="3"/>
      <c r="J316" s="80"/>
    </row>
    <row r="317" spans="1:10" ht="21">
      <c r="A317" s="54"/>
      <c r="B317" s="55"/>
      <c r="C317" s="56"/>
      <c r="D317" s="52"/>
      <c r="E317" s="52"/>
      <c r="F317" s="53"/>
      <c r="G317" s="52"/>
      <c r="H317" s="52"/>
      <c r="I317" s="3"/>
      <c r="J317" s="80"/>
    </row>
    <row r="318" spans="1:10" ht="21">
      <c r="A318" s="54"/>
      <c r="B318" s="55"/>
      <c r="C318" s="56"/>
      <c r="D318" s="52"/>
      <c r="E318" s="52"/>
      <c r="F318" s="53"/>
      <c r="G318" s="52"/>
      <c r="H318" s="52"/>
      <c r="I318" s="3"/>
      <c r="J318" s="80"/>
    </row>
    <row r="319" spans="1:10" ht="21">
      <c r="A319" s="54"/>
      <c r="B319" s="55"/>
      <c r="C319" s="56"/>
      <c r="D319" s="52"/>
      <c r="E319" s="52"/>
      <c r="F319" s="53"/>
      <c r="G319" s="52"/>
      <c r="H319" s="52"/>
      <c r="I319" s="3"/>
      <c r="J319" s="80"/>
    </row>
    <row r="320" spans="1:10" ht="21">
      <c r="A320" s="54"/>
      <c r="B320" s="55"/>
      <c r="C320" s="56"/>
      <c r="D320" s="52"/>
      <c r="E320" s="52"/>
      <c r="F320" s="53"/>
      <c r="G320" s="52"/>
      <c r="H320" s="52"/>
      <c r="I320" s="3"/>
      <c r="J320" s="80"/>
    </row>
    <row r="321" spans="1:10" ht="21">
      <c r="A321" s="54"/>
      <c r="B321" s="55"/>
      <c r="C321" s="56"/>
      <c r="D321" s="52"/>
      <c r="E321" s="52"/>
      <c r="F321" s="53"/>
      <c r="G321" s="52"/>
      <c r="H321" s="52"/>
      <c r="I321" s="3"/>
      <c r="J321" s="80"/>
    </row>
    <row r="322" spans="1:10" ht="21">
      <c r="A322" s="54"/>
      <c r="B322" s="55"/>
      <c r="C322" s="56"/>
      <c r="D322" s="52"/>
      <c r="E322" s="52"/>
      <c r="F322" s="53"/>
      <c r="G322" s="52"/>
      <c r="H322" s="52"/>
      <c r="I322" s="3"/>
      <c r="J322" s="80"/>
    </row>
    <row r="323" spans="1:10" ht="21">
      <c r="A323" s="54"/>
      <c r="B323" s="55"/>
      <c r="C323" s="56"/>
      <c r="D323" s="52"/>
      <c r="E323" s="52"/>
      <c r="F323" s="53"/>
      <c r="G323" s="52"/>
      <c r="H323" s="52"/>
      <c r="I323" s="3"/>
      <c r="J323" s="80"/>
    </row>
    <row r="324" spans="1:10" ht="21">
      <c r="A324" s="54"/>
      <c r="B324" s="55"/>
      <c r="C324" s="56"/>
      <c r="D324" s="52"/>
      <c r="E324" s="52"/>
      <c r="F324" s="53"/>
      <c r="G324" s="52"/>
      <c r="H324" s="52"/>
      <c r="I324" s="3"/>
      <c r="J324" s="80"/>
    </row>
    <row r="325" spans="1:10" ht="21">
      <c r="A325" s="54"/>
      <c r="B325" s="55"/>
      <c r="C325" s="56"/>
      <c r="D325" s="52"/>
      <c r="E325" s="52"/>
      <c r="F325" s="53"/>
      <c r="G325" s="52"/>
      <c r="H325" s="52"/>
      <c r="I325" s="3"/>
      <c r="J325" s="80"/>
    </row>
    <row r="326" spans="1:10" ht="21">
      <c r="A326" s="54"/>
      <c r="B326" s="55"/>
      <c r="C326" s="56"/>
      <c r="D326" s="52"/>
      <c r="E326" s="52"/>
      <c r="F326" s="53"/>
      <c r="G326" s="52"/>
      <c r="H326" s="52"/>
      <c r="I326" s="3"/>
      <c r="J326" s="80"/>
    </row>
    <row r="327" spans="1:10" ht="21">
      <c r="A327" s="54"/>
      <c r="B327" s="55"/>
      <c r="C327" s="56"/>
      <c r="D327" s="52"/>
      <c r="E327" s="52"/>
      <c r="F327" s="53"/>
      <c r="G327" s="52"/>
      <c r="H327" s="52"/>
      <c r="I327" s="3"/>
      <c r="J327" s="80"/>
    </row>
    <row r="328" spans="1:10" ht="21">
      <c r="A328" s="54"/>
      <c r="B328" s="55"/>
      <c r="C328" s="56"/>
      <c r="D328" s="52"/>
      <c r="E328" s="52"/>
      <c r="F328" s="53"/>
      <c r="G328" s="52"/>
      <c r="H328" s="52"/>
      <c r="I328" s="3"/>
      <c r="J328" s="80"/>
    </row>
    <row r="329" spans="1:10" ht="21">
      <c r="A329" s="54"/>
      <c r="B329" s="55"/>
      <c r="C329" s="56"/>
      <c r="D329" s="52"/>
      <c r="E329" s="52"/>
      <c r="F329" s="53"/>
      <c r="G329" s="52"/>
      <c r="H329" s="52"/>
      <c r="I329" s="3"/>
      <c r="J329" s="80"/>
    </row>
    <row r="330" spans="1:10" ht="21">
      <c r="A330" s="54"/>
      <c r="B330" s="55"/>
      <c r="C330" s="56"/>
      <c r="D330" s="52"/>
      <c r="E330" s="52"/>
      <c r="F330" s="53"/>
      <c r="G330" s="52"/>
      <c r="H330" s="52"/>
      <c r="I330" s="3"/>
      <c r="J330" s="80"/>
    </row>
    <row r="331" spans="1:10" ht="21">
      <c r="A331" s="54"/>
      <c r="B331" s="55"/>
      <c r="C331" s="56"/>
      <c r="D331" s="52"/>
      <c r="E331" s="52"/>
      <c r="F331" s="53"/>
      <c r="G331" s="52"/>
      <c r="H331" s="52"/>
      <c r="I331" s="3"/>
      <c r="J331" s="80"/>
    </row>
    <row r="332" spans="1:10" ht="21">
      <c r="A332" s="54"/>
      <c r="B332" s="55"/>
      <c r="C332" s="56"/>
      <c r="D332" s="52"/>
      <c r="E332" s="52"/>
      <c r="F332" s="53"/>
      <c r="G332" s="52"/>
      <c r="H332" s="52"/>
      <c r="I332" s="3"/>
      <c r="J332" s="80"/>
    </row>
    <row r="333" spans="1:10" ht="21">
      <c r="A333" s="54"/>
      <c r="B333" s="55"/>
      <c r="C333" s="56"/>
      <c r="D333" s="52"/>
      <c r="E333" s="52"/>
      <c r="F333" s="53"/>
      <c r="G333" s="52"/>
      <c r="H333" s="52"/>
      <c r="I333" s="3"/>
      <c r="J333" s="80"/>
    </row>
    <row r="334" spans="1:10" ht="21">
      <c r="A334" s="54"/>
      <c r="B334" s="55"/>
      <c r="C334" s="56"/>
      <c r="D334" s="52"/>
      <c r="E334" s="52"/>
      <c r="F334" s="53"/>
      <c r="G334" s="52"/>
      <c r="H334" s="52"/>
      <c r="I334" s="3"/>
      <c r="J334" s="80"/>
    </row>
    <row r="335" spans="1:10" ht="21">
      <c r="A335" s="54"/>
      <c r="B335" s="55"/>
      <c r="C335" s="56"/>
      <c r="D335" s="52"/>
      <c r="E335" s="52"/>
      <c r="F335" s="53"/>
      <c r="G335" s="52"/>
      <c r="H335" s="52"/>
      <c r="I335" s="3"/>
      <c r="J335" s="80"/>
    </row>
    <row r="336" spans="1:10" ht="21">
      <c r="A336" s="54"/>
      <c r="B336" s="55"/>
      <c r="C336" s="56"/>
      <c r="D336" s="52"/>
      <c r="E336" s="52"/>
      <c r="F336" s="53"/>
      <c r="G336" s="52"/>
      <c r="H336" s="52"/>
      <c r="I336" s="3"/>
      <c r="J336" s="80"/>
    </row>
    <row r="337" spans="1:10" ht="21">
      <c r="A337" s="54"/>
      <c r="B337" s="55"/>
      <c r="C337" s="56"/>
      <c r="D337" s="52"/>
      <c r="E337" s="52"/>
      <c r="F337" s="53"/>
      <c r="G337" s="52"/>
      <c r="H337" s="52"/>
      <c r="I337" s="3"/>
      <c r="J337" s="80"/>
    </row>
    <row r="338" spans="1:10" ht="21">
      <c r="A338" s="54"/>
      <c r="B338" s="55"/>
      <c r="C338" s="56"/>
      <c r="D338" s="52"/>
      <c r="E338" s="52"/>
      <c r="F338" s="53"/>
      <c r="G338" s="52"/>
      <c r="H338" s="52"/>
      <c r="I338" s="3"/>
      <c r="J338" s="80"/>
    </row>
    <row r="339" spans="1:10" ht="21">
      <c r="A339" s="54"/>
      <c r="B339" s="55"/>
      <c r="C339" s="56"/>
      <c r="D339" s="52"/>
      <c r="E339" s="52"/>
      <c r="F339" s="53"/>
      <c r="G339" s="52"/>
      <c r="H339" s="52"/>
      <c r="I339" s="3"/>
      <c r="J339" s="80"/>
    </row>
    <row r="340" spans="1:10" ht="21">
      <c r="A340" s="54"/>
      <c r="B340" s="55"/>
      <c r="C340" s="56"/>
      <c r="D340" s="52"/>
      <c r="E340" s="52"/>
      <c r="F340" s="53"/>
      <c r="G340" s="52"/>
      <c r="H340" s="52"/>
      <c r="I340" s="3"/>
      <c r="J340" s="80"/>
    </row>
    <row r="341" spans="1:10" ht="21">
      <c r="A341" s="54"/>
      <c r="B341" s="55"/>
      <c r="C341" s="56"/>
      <c r="D341" s="52"/>
      <c r="E341" s="52"/>
      <c r="F341" s="53"/>
      <c r="G341" s="52"/>
      <c r="H341" s="52"/>
      <c r="I341" s="3"/>
      <c r="J341" s="80"/>
    </row>
    <row r="342" spans="1:10" ht="21">
      <c r="A342" s="54"/>
      <c r="B342" s="55"/>
      <c r="C342" s="56"/>
      <c r="D342" s="52"/>
      <c r="E342" s="52"/>
      <c r="F342" s="53"/>
      <c r="G342" s="52"/>
      <c r="H342" s="52"/>
      <c r="I342" s="3"/>
      <c r="J342" s="80"/>
    </row>
    <row r="343" spans="1:10" ht="21">
      <c r="A343" s="54"/>
      <c r="B343" s="55"/>
      <c r="C343" s="56"/>
      <c r="D343" s="52"/>
      <c r="E343" s="52"/>
      <c r="F343" s="53"/>
      <c r="G343" s="52"/>
      <c r="H343" s="52"/>
      <c r="I343" s="3"/>
      <c r="J343" s="80"/>
    </row>
    <row r="344" spans="1:10" ht="21">
      <c r="A344" s="54"/>
      <c r="B344" s="55"/>
      <c r="C344" s="56"/>
      <c r="D344" s="52"/>
      <c r="E344" s="52"/>
      <c r="F344" s="53"/>
      <c r="G344" s="52"/>
      <c r="H344" s="52"/>
      <c r="I344" s="3"/>
      <c r="J344" s="80"/>
    </row>
    <row r="345" spans="1:10" ht="21">
      <c r="A345" s="54"/>
      <c r="B345" s="55"/>
      <c r="C345" s="56"/>
      <c r="D345" s="52"/>
      <c r="E345" s="52"/>
      <c r="F345" s="53"/>
      <c r="G345" s="52"/>
      <c r="H345" s="52"/>
      <c r="I345" s="3"/>
      <c r="J345" s="80"/>
    </row>
    <row r="346" spans="1:10" ht="21">
      <c r="A346" s="54"/>
      <c r="B346" s="55"/>
      <c r="C346" s="56"/>
      <c r="D346" s="52"/>
      <c r="E346" s="52"/>
      <c r="F346" s="53"/>
      <c r="G346" s="52"/>
      <c r="H346" s="52"/>
      <c r="I346" s="3"/>
      <c r="J346" s="80"/>
    </row>
    <row r="347" spans="1:10" ht="21">
      <c r="A347" s="54"/>
      <c r="B347" s="55"/>
      <c r="C347" s="56"/>
      <c r="D347" s="52"/>
      <c r="E347" s="52"/>
      <c r="F347" s="53"/>
      <c r="G347" s="52"/>
      <c r="H347" s="52"/>
      <c r="I347" s="3"/>
      <c r="J347" s="80"/>
    </row>
    <row r="348" spans="1:10" ht="21">
      <c r="A348" s="54"/>
      <c r="B348" s="55"/>
      <c r="C348" s="56"/>
      <c r="D348" s="52"/>
      <c r="E348" s="52"/>
      <c r="F348" s="53"/>
      <c r="G348" s="52"/>
      <c r="H348" s="52"/>
      <c r="I348" s="3"/>
      <c r="J348" s="80"/>
    </row>
    <row r="349" spans="1:10" ht="21">
      <c r="A349" s="54"/>
      <c r="B349" s="55"/>
      <c r="C349" s="56"/>
      <c r="D349" s="52"/>
      <c r="E349" s="52"/>
      <c r="F349" s="53"/>
      <c r="G349" s="52"/>
      <c r="H349" s="52"/>
      <c r="I349" s="3"/>
      <c r="J349" s="80"/>
    </row>
    <row r="350" spans="1:10" ht="21">
      <c r="A350" s="54"/>
      <c r="B350" s="55"/>
      <c r="C350" s="56"/>
      <c r="D350" s="52"/>
      <c r="E350" s="52"/>
      <c r="F350" s="53"/>
      <c r="G350" s="52"/>
      <c r="H350" s="52"/>
      <c r="I350" s="3"/>
      <c r="J350" s="80"/>
    </row>
    <row r="351" spans="1:10" ht="21">
      <c r="A351" s="54"/>
      <c r="B351" s="55"/>
      <c r="C351" s="56"/>
      <c r="D351" s="52"/>
      <c r="E351" s="52"/>
      <c r="F351" s="53"/>
      <c r="G351" s="52"/>
      <c r="H351" s="52"/>
      <c r="I351" s="3"/>
      <c r="J351" s="80"/>
    </row>
    <row r="352" spans="1:10" ht="21">
      <c r="A352" s="54"/>
      <c r="B352" s="55"/>
      <c r="C352" s="56"/>
      <c r="D352" s="52"/>
      <c r="E352" s="52"/>
      <c r="F352" s="53"/>
      <c r="G352" s="52"/>
      <c r="H352" s="52"/>
      <c r="I352" s="3"/>
      <c r="J352" s="80"/>
    </row>
    <row r="353" spans="1:11" ht="21">
      <c r="A353" s="54"/>
      <c r="B353" s="55"/>
      <c r="C353" s="56"/>
      <c r="D353" s="52"/>
      <c r="E353" s="52"/>
      <c r="F353" s="53"/>
      <c r="G353" s="52"/>
      <c r="H353" s="52"/>
      <c r="I353" s="3"/>
      <c r="J353" s="80"/>
    </row>
    <row r="354" spans="1:11" ht="21">
      <c r="A354" s="54"/>
      <c r="B354" s="55"/>
      <c r="C354" s="56"/>
      <c r="D354" s="52"/>
      <c r="E354" s="52"/>
      <c r="F354" s="53"/>
      <c r="G354" s="52"/>
      <c r="H354" s="52"/>
      <c r="I354" s="3"/>
      <c r="J354" s="80"/>
    </row>
    <row r="355" spans="1:11" ht="21">
      <c r="A355" s="54"/>
      <c r="B355" s="55"/>
      <c r="C355" s="56"/>
      <c r="D355" s="52"/>
      <c r="E355" s="52"/>
      <c r="F355" s="53"/>
      <c r="G355" s="52"/>
      <c r="H355" s="52"/>
      <c r="I355" s="3"/>
      <c r="J355" s="80"/>
    </row>
    <row r="356" spans="1:11" ht="16.5">
      <c r="A356" s="2"/>
      <c r="B356" s="3"/>
      <c r="C356" s="3"/>
      <c r="D356" s="3"/>
      <c r="E356" s="9"/>
      <c r="F356" s="11"/>
      <c r="G356" s="3"/>
      <c r="H356" s="3"/>
      <c r="I356" s="9"/>
      <c r="J356" s="80"/>
      <c r="K356" s="3"/>
    </row>
    <row r="357" spans="1:11">
      <c r="A357" s="2"/>
      <c r="B357" s="3"/>
      <c r="C357" s="3"/>
      <c r="D357" s="3"/>
      <c r="E357" s="3"/>
      <c r="F357" s="3"/>
      <c r="G357" s="3"/>
      <c r="H357" s="3"/>
      <c r="I357" s="3"/>
      <c r="J357" s="80"/>
      <c r="K357" s="3"/>
    </row>
    <row r="358" spans="1:11" ht="15.75" thickBot="1">
      <c r="A358" s="4"/>
      <c r="B358" s="5"/>
      <c r="C358" s="5"/>
      <c r="D358" s="5"/>
      <c r="E358" s="5"/>
      <c r="F358" s="5"/>
      <c r="G358" s="5"/>
      <c r="H358" s="5"/>
      <c r="I358" s="5"/>
      <c r="J358" s="81"/>
    </row>
  </sheetData>
  <mergeCells count="22">
    <mergeCell ref="B296:C296"/>
    <mergeCell ref="F296:G296"/>
    <mergeCell ref="F297:G297"/>
    <mergeCell ref="E298:F298"/>
    <mergeCell ref="A7:A8"/>
    <mergeCell ref="G7:G8"/>
    <mergeCell ref="D7:D8"/>
    <mergeCell ref="I7:I8"/>
    <mergeCell ref="J7:J8"/>
    <mergeCell ref="E7:E8"/>
    <mergeCell ref="H7:H8"/>
    <mergeCell ref="B7:B8"/>
    <mergeCell ref="F7:F8"/>
    <mergeCell ref="C7:C8"/>
    <mergeCell ref="A1:C6"/>
    <mergeCell ref="H1:J6"/>
    <mergeCell ref="D3:F4"/>
    <mergeCell ref="D5:F5"/>
    <mergeCell ref="D6:F6"/>
    <mergeCell ref="G1:G2"/>
    <mergeCell ref="G3:G4"/>
    <mergeCell ref="D1:F2"/>
  </mergeCells>
  <phoneticPr fontId="14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Orçamentária</vt:lpstr>
      <vt:lpstr>'Planilha Orçamentária'!Area_de_impressao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2025-09-11T13:16:16Z</dcterms:modified>
</cp:coreProperties>
</file>